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Таблица" sheetId="1" r:id="rId1"/>
  </sheets>
  <definedNames>
    <definedName name="_xlnm.Print_Area" localSheetId="0">'Таблица'!$A$1:$AM$123</definedName>
  </definedNames>
  <calcPr fullCalcOnLoad="1"/>
</workbook>
</file>

<file path=xl/sharedStrings.xml><?xml version="1.0" encoding="utf-8"?>
<sst xmlns="http://schemas.openxmlformats.org/spreadsheetml/2006/main" count="304" uniqueCount="190">
  <si>
    <t>ТАБЛИЦА   РЕЗУЛЬТАТОВ</t>
  </si>
  <si>
    <t xml:space="preserve">№ </t>
  </si>
  <si>
    <t>Коман-да</t>
  </si>
  <si>
    <t>Д.</t>
  </si>
  <si>
    <t>Ф.И. участника</t>
  </si>
  <si>
    <t>Р.</t>
  </si>
  <si>
    <t>Движение по турам</t>
  </si>
  <si>
    <t>Оч. по д.</t>
  </si>
  <si>
    <t>Оч.</t>
  </si>
  <si>
    <t>Место</t>
  </si>
  <si>
    <t>МФ</t>
  </si>
  <si>
    <t>кмс</t>
  </si>
  <si>
    <t>ЖМФ</t>
  </si>
  <si>
    <t>зап.</t>
  </si>
  <si>
    <t>МГ</t>
  </si>
  <si>
    <t>Юдин Иван</t>
  </si>
  <si>
    <t>Пустовойтова Дарья</t>
  </si>
  <si>
    <t>Гордиевский Дмитрий</t>
  </si>
  <si>
    <t>Вавулин Максим</t>
  </si>
  <si>
    <t>Северина Мария</t>
  </si>
  <si>
    <t>Писковец Никита</t>
  </si>
  <si>
    <t>Романов Станислав</t>
  </si>
  <si>
    <t>Фролова Екатерина</t>
  </si>
  <si>
    <t>Арбузов Иван</t>
  </si>
  <si>
    <t>Денисов Владислав</t>
  </si>
  <si>
    <t>Сергиенко Антон</t>
  </si>
  <si>
    <t>Мокшанова Елизавета</t>
  </si>
  <si>
    <t>Соколов Никита</t>
  </si>
  <si>
    <t>ДЮСШ №5 -1 Рыбинск</t>
  </si>
  <si>
    <t>Федосеев Владимир</t>
  </si>
  <si>
    <t>Маркевич Илья</t>
  </si>
  <si>
    <t>Корчмарь Василий</t>
  </si>
  <si>
    <t>Томникова Лидия</t>
  </si>
  <si>
    <t>Ерамян Гамлет</t>
  </si>
  <si>
    <t>Аминов Андрей</t>
  </si>
  <si>
    <t>Котляр Кирилл</t>
  </si>
  <si>
    <t>Попов Михаил</t>
  </si>
  <si>
    <t>Сазонова Анастасия</t>
  </si>
  <si>
    <t>Зубков Всеволод</t>
  </si>
  <si>
    <t>Тарасов Александр</t>
  </si>
  <si>
    <t>Мандрыкина Зоя</t>
  </si>
  <si>
    <t>Главный секретарь, АФ</t>
  </si>
  <si>
    <t>ГДТЮ                                     "Аничков дворец"                             Санкт- Петербург</t>
  </si>
  <si>
    <t>ШК                                       "Петровская Ладья"                                   Санкт-Петербург</t>
  </si>
  <si>
    <t>Мельников Петр</t>
  </si>
  <si>
    <t>ММ</t>
  </si>
  <si>
    <t>Елисеев Юрий</t>
  </si>
  <si>
    <t>Мартынов Павел</t>
  </si>
  <si>
    <t>Савенков Константин</t>
  </si>
  <si>
    <t>Шпартько Григорий</t>
  </si>
  <si>
    <t>Лежепекова Вероника</t>
  </si>
  <si>
    <t>Ганичев Александр</t>
  </si>
  <si>
    <t>Букавшин Иван</t>
  </si>
  <si>
    <t>Предке Александр</t>
  </si>
  <si>
    <t>Юффа Даниил</t>
  </si>
  <si>
    <t>Санжаев Дарсен</t>
  </si>
  <si>
    <t>Мирзаева Гульнара</t>
  </si>
  <si>
    <t>Чигаев Максим</t>
  </si>
  <si>
    <t>Пасиев Рахим</t>
  </si>
  <si>
    <t>Кузьмин Егор</t>
  </si>
  <si>
    <t>Федосеева Валентина</t>
  </si>
  <si>
    <t>Махмутов Раиль</t>
  </si>
  <si>
    <t>Файзрахманов Рамиль</t>
  </si>
  <si>
    <t>Садыков Рамиль</t>
  </si>
  <si>
    <t>Белова Ольга</t>
  </si>
  <si>
    <t>Пак Александр</t>
  </si>
  <si>
    <t>Хазиева Эльза</t>
  </si>
  <si>
    <t>Парамзина Анастасия</t>
  </si>
  <si>
    <t>Алексеенко Кирилл</t>
  </si>
  <si>
    <t>Усманов Василий</t>
  </si>
  <si>
    <t>Боярский Александр</t>
  </si>
  <si>
    <t>Пальчун Григорий</t>
  </si>
  <si>
    <t>Сутормин Данила</t>
  </si>
  <si>
    <t>Андреева Юлия</t>
  </si>
  <si>
    <t>Василенко Артем</t>
  </si>
  <si>
    <t>Донсков Анатолий</t>
  </si>
  <si>
    <t>Чхань Виктория</t>
  </si>
  <si>
    <t>Стукопин Андрей</t>
  </si>
  <si>
    <t>Васепцов Максим</t>
  </si>
  <si>
    <t>Тиличеев Вячеслав</t>
  </si>
  <si>
    <t>Байгильдин Альберт</t>
  </si>
  <si>
    <t>Засько Григорий</t>
  </si>
  <si>
    <t>Иванов Степан</t>
  </si>
  <si>
    <t>Морозова Юлия</t>
  </si>
  <si>
    <t>Насыбулина Альфия</t>
  </si>
  <si>
    <t>Цветков Павел</t>
  </si>
  <si>
    <t>Лепкасов Владислав</t>
  </si>
  <si>
    <t>Ипатов Александр</t>
  </si>
  <si>
    <t>Ермолаев Евгений</t>
  </si>
  <si>
    <t>Макаренко Александра</t>
  </si>
  <si>
    <t>Китаев Илья</t>
  </si>
  <si>
    <t>Кожевников Иван</t>
  </si>
  <si>
    <t>Васильев Аркадий</t>
  </si>
  <si>
    <t>Елецкий Иван</t>
  </si>
  <si>
    <t>Гиносян Размик</t>
  </si>
  <si>
    <t>Кистенева Елизавета</t>
  </si>
  <si>
    <t>Микаилова Милана</t>
  </si>
  <si>
    <t>Савицкий Сергей</t>
  </si>
  <si>
    <t>Пранизин Геннадий</t>
  </si>
  <si>
    <t>Орехов Николай</t>
  </si>
  <si>
    <t>Хорсун Всеволод</t>
  </si>
  <si>
    <t>Павлова Наталья</t>
  </si>
  <si>
    <t>Власова Дарья</t>
  </si>
  <si>
    <t>Генкель Дмитрий</t>
  </si>
  <si>
    <t>Ривоненко Владислав</t>
  </si>
  <si>
    <t>Галишников Юрий</t>
  </si>
  <si>
    <t>Пранизина Алина</t>
  </si>
  <si>
    <t>Паяниди Янис</t>
  </si>
  <si>
    <t>Глушков Лев</t>
  </si>
  <si>
    <t>Иванова Карина</t>
  </si>
  <si>
    <t>Афанасьев Дмитрий</t>
  </si>
  <si>
    <t>Ротмистров Александр</t>
  </si>
  <si>
    <t>Погосян Аветик</t>
  </si>
  <si>
    <t>Костина Ева</t>
  </si>
  <si>
    <t>Кроль Дмитрий</t>
  </si>
  <si>
    <t>Дугин Андрей</t>
  </si>
  <si>
    <t>Чистякова Дарья</t>
  </si>
  <si>
    <t>Борисова Полина</t>
  </si>
  <si>
    <t>Малышев Григорий</t>
  </si>
  <si>
    <t>Агафонцева Софья</t>
  </si>
  <si>
    <t>Вермишян Сергей</t>
  </si>
  <si>
    <t>кмф</t>
  </si>
  <si>
    <t>Маслов Иван</t>
  </si>
  <si>
    <t>Навродский Борис</t>
  </si>
  <si>
    <t>Пак Матвей</t>
  </si>
  <si>
    <t>Оболенцева Александра</t>
  </si>
  <si>
    <t>Веклич Игорь</t>
  </si>
  <si>
    <t>Приползин Антон</t>
  </si>
  <si>
    <t>Минеев Станислав</t>
  </si>
  <si>
    <t xml:space="preserve">Подгорнова Анна </t>
  </si>
  <si>
    <t>Петров Антон</t>
  </si>
  <si>
    <t>Щербаков Кирилл</t>
  </si>
  <si>
    <t>Интролигатор Демид</t>
  </si>
  <si>
    <t>Благовещенская Екатерина</t>
  </si>
  <si>
    <t>Главный судья, ВК</t>
  </si>
  <si>
    <t>В.М. Тачалов</t>
  </si>
  <si>
    <t>А.А. Пищурина</t>
  </si>
  <si>
    <t>"ЦСДЮШШОР им. Р.Г.Нежметдинова" Казань</t>
  </si>
  <si>
    <t>СДЮСШОР ШШ Санкт-Петербург</t>
  </si>
  <si>
    <t>ДЮСШ "Шахматная школа А. Карпова"</t>
  </si>
  <si>
    <t>СДЮСШОР №54 Москва</t>
  </si>
  <si>
    <t>ГАУ ТО "Областной шахматный центр А.Е.Карпова"-1 Тюменская область</t>
  </si>
  <si>
    <t>ГОУДОД СОСДЮСШОР по шахматам Саратов</t>
  </si>
  <si>
    <t>ДЮСШ №3-1 Москва</t>
  </si>
  <si>
    <t>МБОУ ДОД "ДЮСШ №1" Петропавловск-Камчатский</t>
  </si>
  <si>
    <t>ШК "Вертикаль" Сатка</t>
  </si>
  <si>
    <t xml:space="preserve"> "ДЮСШ по шахматам" Ижевск</t>
  </si>
  <si>
    <t>СДЮШОР                         "Юность Москвы" 2 Москва</t>
  </si>
  <si>
    <t>СДЮСШОР "Юность Москвы"  1 Москва</t>
  </si>
  <si>
    <t>ОПШШОР А. Карпова-1 Салехард</t>
  </si>
  <si>
    <t>СДЮШОР                         "Юность Москвы" 3 Москва</t>
  </si>
  <si>
    <t>ДЮСШ №3-2 Москва</t>
  </si>
  <si>
    <t>ОПШШОР А. Карпова-2 Салехард</t>
  </si>
  <si>
    <t>ГАУ ТО "Областной шахматный центр А.Е.Карпова" 2 Тюменская область</t>
  </si>
  <si>
    <t>СДЮШОР                         "Юность Москвы" 4 Москва</t>
  </si>
  <si>
    <t xml:space="preserve"> СДЮСШОР №4 "Шахматы"  2 Тольятти</t>
  </si>
  <si>
    <t xml:space="preserve"> СДЮСШОР №4 "Шахматы"  3 Тольятти</t>
  </si>
  <si>
    <t>МОУ ДОД ДЮСШ Фрязино</t>
  </si>
  <si>
    <t xml:space="preserve"> ГБОУ ДОД "ДЮЦСП" Псков</t>
  </si>
  <si>
    <t>МОУ ДОД Центр внешкольной работы Ростов Великий</t>
  </si>
  <si>
    <t>МОУ ДОД                                            ДЮСШ №5  1 Рыбинск</t>
  </si>
  <si>
    <t xml:space="preserve"> СДЮСШОР №4 "Шахматы"  1 Тольятти</t>
  </si>
  <si>
    <t>+</t>
  </si>
  <si>
    <t>-</t>
  </si>
  <si>
    <t>Гришин Александр</t>
  </si>
  <si>
    <t>11 августа 2012 г.                                                                                                       Рыбинск, Ярославская обл.</t>
  </si>
  <si>
    <t>1</t>
  </si>
  <si>
    <t>6</t>
  </si>
  <si>
    <t>4</t>
  </si>
  <si>
    <t>15</t>
  </si>
  <si>
    <t>13</t>
  </si>
  <si>
    <t>9</t>
  </si>
  <si>
    <t>16</t>
  </si>
  <si>
    <t>17</t>
  </si>
  <si>
    <t>19</t>
  </si>
  <si>
    <t>10</t>
  </si>
  <si>
    <t>7</t>
  </si>
  <si>
    <t>20</t>
  </si>
  <si>
    <t>18</t>
  </si>
  <si>
    <t>22</t>
  </si>
  <si>
    <t>21</t>
  </si>
  <si>
    <t>23</t>
  </si>
  <si>
    <t>11</t>
  </si>
  <si>
    <t>25</t>
  </si>
  <si>
    <t>24</t>
  </si>
  <si>
    <t>26</t>
  </si>
  <si>
    <t>14</t>
  </si>
  <si>
    <t>12</t>
  </si>
  <si>
    <t>27</t>
  </si>
  <si>
    <t>КОМАНДНОГО ПЕРВЕНСТВА РОССИИ ПО БЫСТРЫМ ШАХМАТАМ (ЮНОШИ И ДЕВУШКИ НЕ СТАРШЕ 18 ЛЕТ)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</si>
</sst>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00000"/>
    <numFmt numFmtId="173" formatCode="#,##0.00&quot;р.&quot;"/>
    <numFmt numFmtId="174" formatCode="d/m"/>
    <numFmt numFmtId="175" formatCode="d/m/yy"/>
    <numFmt numFmtId="176" formatCode="mmmmm\-yy"/>
    <numFmt numFmtId="177" formatCode="mmmm"/>
    <numFmt numFmtId="178" formatCode="#&quot; &quot;?/8"/>
    <numFmt numFmtId="179" formatCode="#&quot; &quot;?/4"/>
    <numFmt numFmtId="180" formatCode="#&quot; &quot;?/2"/>
    <numFmt numFmtId="181" formatCode="#&quot; &quot;?/1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dd/mm/yy;@"/>
    <numFmt numFmtId="187" formatCode="dd/mm/yy"/>
    <numFmt numFmtId="188" formatCode="[$€-2]\ ###,000_);[Red]\([$€-2]\ ###,000\)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0"/>
      <color indexed="8"/>
      <name val="Arial Cyr"/>
      <family val="0"/>
    </font>
    <font>
      <sz val="2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2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4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" fontId="4" fillId="0" borderId="34" xfId="0" applyNumberFormat="1" applyFont="1" applyBorder="1" applyAlignment="1">
      <alignment horizontal="center" vertical="center" wrapText="1"/>
    </xf>
    <xf numFmtId="0" fontId="41" fillId="0" borderId="66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6" fillId="20" borderId="66" xfId="0" applyFont="1" applyFill="1" applyBorder="1" applyAlignment="1">
      <alignment horizontal="center" vertical="center"/>
    </xf>
    <xf numFmtId="0" fontId="6" fillId="20" borderId="67" xfId="0" applyFont="1" applyFill="1" applyBorder="1" applyAlignment="1">
      <alignment horizontal="center" vertical="center"/>
    </xf>
    <xf numFmtId="0" fontId="6" fillId="20" borderId="68" xfId="0" applyFont="1" applyFill="1" applyBorder="1" applyAlignment="1">
      <alignment horizontal="center" vertical="center"/>
    </xf>
    <xf numFmtId="0" fontId="6" fillId="20" borderId="6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6" fillId="20" borderId="70" xfId="0" applyFont="1" applyFill="1" applyBorder="1" applyAlignment="1">
      <alignment horizontal="center" vertical="center"/>
    </xf>
    <xf numFmtId="0" fontId="6" fillId="20" borderId="71" xfId="0" applyFont="1" applyFill="1" applyBorder="1" applyAlignment="1">
      <alignment horizontal="center" vertical="center"/>
    </xf>
    <xf numFmtId="0" fontId="6" fillId="2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87" fontId="7" fillId="0" borderId="0" xfId="0" applyNumberFormat="1" applyFont="1" applyBorder="1" applyAlignment="1">
      <alignment horizontal="center"/>
    </xf>
    <xf numFmtId="0" fontId="41" fillId="0" borderId="72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20" borderId="35" xfId="0" applyFont="1" applyFill="1" applyBorder="1" applyAlignment="1">
      <alignment horizontal="center" vertical="center"/>
    </xf>
    <xf numFmtId="0" fontId="0" fillId="2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center" vertical="center"/>
    </xf>
    <xf numFmtId="0" fontId="4" fillId="0" borderId="79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>
      <alignment horizontal="center" vertical="center"/>
    </xf>
    <xf numFmtId="0" fontId="4" fillId="0" borderId="81" xfId="0" applyNumberFormat="1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6" fillId="20" borderId="82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6" fillId="20" borderId="44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49" fontId="18" fillId="0" borderId="76" xfId="0" applyNumberFormat="1" applyFont="1" applyFill="1" applyBorder="1" applyAlignment="1">
      <alignment horizontal="center" vertical="center"/>
    </xf>
    <xf numFmtId="49" fontId="18" fillId="0" borderId="43" xfId="0" applyNumberFormat="1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6" fillId="20" borderId="88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0" fillId="20" borderId="71" xfId="0" applyFont="1" applyFill="1" applyBorder="1" applyAlignment="1">
      <alignment horizontal="center" vertical="center"/>
    </xf>
    <xf numFmtId="0" fontId="0" fillId="20" borderId="7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187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20" borderId="89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49" fontId="18" fillId="0" borderId="73" xfId="0" applyNumberFormat="1" applyFont="1" applyFill="1" applyBorder="1" applyAlignment="1">
      <alignment horizontal="center" vertical="center"/>
    </xf>
    <xf numFmtId="49" fontId="18" fillId="0" borderId="74" xfId="0" applyNumberFormat="1" applyFont="1" applyFill="1" applyBorder="1" applyAlignment="1">
      <alignment horizontal="center" vertical="center"/>
    </xf>
    <xf numFmtId="49" fontId="18" fillId="0" borderId="75" xfId="0" applyNumberFormat="1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 wrapText="1"/>
    </xf>
    <xf numFmtId="49" fontId="37" fillId="0" borderId="43" xfId="0" applyNumberFormat="1" applyFont="1" applyFill="1" applyBorder="1" applyAlignment="1">
      <alignment horizontal="center" vertical="center"/>
    </xf>
    <xf numFmtId="49" fontId="37" fillId="0" borderId="40" xfId="0" applyNumberFormat="1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49" fontId="40" fillId="0" borderId="76" xfId="0" applyNumberFormat="1" applyFont="1" applyFill="1" applyBorder="1" applyAlignment="1">
      <alignment horizontal="center" vertical="center"/>
    </xf>
    <xf numFmtId="49" fontId="40" fillId="0" borderId="43" xfId="0" applyNumberFormat="1" applyFont="1" applyFill="1" applyBorder="1" applyAlignment="1">
      <alignment horizontal="center" vertical="center"/>
    </xf>
    <xf numFmtId="49" fontId="40" fillId="0" borderId="4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49" fontId="18" fillId="0" borderId="83" xfId="0" applyNumberFormat="1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18" fillId="0" borderId="9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28"/>
  <sheetViews>
    <sheetView tabSelected="1" zoomScale="75" zoomScaleNormal="75" zoomScaleSheetLayoutView="75" zoomScalePageLayoutView="0" workbookViewId="0" topLeftCell="A1">
      <selection activeCell="I10" sqref="I10:I14"/>
    </sheetView>
  </sheetViews>
  <sheetFormatPr defaultColWidth="9.00390625" defaultRowHeight="12.75"/>
  <cols>
    <col min="1" max="1" width="4.25390625" style="21" customWidth="1"/>
    <col min="2" max="2" width="28.375" style="21" customWidth="1"/>
    <col min="3" max="3" width="4.75390625" style="21" customWidth="1"/>
    <col min="4" max="4" width="26.25390625" style="21" customWidth="1"/>
    <col min="5" max="5" width="8.125" style="21" customWidth="1"/>
    <col min="6" max="6" width="3.625" style="31" customWidth="1"/>
    <col min="7" max="7" width="3.625" style="47" customWidth="1"/>
    <col min="8" max="8" width="8.75390625" style="21" customWidth="1"/>
    <col min="9" max="10" width="3.625" style="21" customWidth="1"/>
    <col min="11" max="11" width="8.875" style="21" customWidth="1"/>
    <col min="12" max="13" width="3.625" style="21" customWidth="1"/>
    <col min="14" max="14" width="8.75390625" style="21" customWidth="1"/>
    <col min="15" max="16" width="3.625" style="21" customWidth="1"/>
    <col min="17" max="17" width="8.875" style="21" customWidth="1"/>
    <col min="18" max="19" width="3.625" style="21" customWidth="1"/>
    <col min="20" max="20" width="8.875" style="21" customWidth="1"/>
    <col min="21" max="22" width="3.625" style="21" customWidth="1"/>
    <col min="23" max="23" width="8.75390625" style="21" customWidth="1"/>
    <col min="24" max="24" width="3.625" style="21" customWidth="1"/>
    <col min="25" max="25" width="3.875" style="21" customWidth="1"/>
    <col min="26" max="26" width="8.875" style="21" customWidth="1"/>
    <col min="27" max="27" width="3.75390625" style="21" customWidth="1"/>
    <col min="28" max="28" width="3.625" style="21" customWidth="1"/>
    <col min="29" max="29" width="8.875" style="21" customWidth="1"/>
    <col min="30" max="30" width="3.75390625" style="21" customWidth="1"/>
    <col min="31" max="31" width="3.625" style="21" customWidth="1"/>
    <col min="32" max="32" width="8.875" style="21" customWidth="1"/>
    <col min="33" max="33" width="2.00390625" style="21" hidden="1" customWidth="1"/>
    <col min="34" max="34" width="4.25390625" style="21" hidden="1" customWidth="1"/>
    <col min="35" max="35" width="2.00390625" style="21" hidden="1" customWidth="1"/>
    <col min="36" max="36" width="0.12890625" style="21" hidden="1" customWidth="1"/>
    <col min="37" max="37" width="6.75390625" style="22" customWidth="1"/>
    <col min="38" max="38" width="8.75390625" style="21" hidden="1" customWidth="1"/>
    <col min="39" max="39" width="11.75390625" style="58" customWidth="1"/>
    <col min="40" max="16384" width="9.125" style="1" customWidth="1"/>
  </cols>
  <sheetData>
    <row r="1" spans="1:39" ht="26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</row>
    <row r="2" spans="1:39" ht="20.25" customHeight="1">
      <c r="A2" s="124" t="s">
        <v>189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</row>
    <row r="3" spans="1:39" ht="21" customHeight="1" thickBot="1">
      <c r="A3" s="125" t="s">
        <v>165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</row>
    <row r="4" spans="1:39" ht="30" customHeight="1" thickBot="1">
      <c r="A4" s="217" t="s">
        <v>1</v>
      </c>
      <c r="B4" s="212" t="s">
        <v>2</v>
      </c>
      <c r="C4" s="210" t="s">
        <v>3</v>
      </c>
      <c r="D4" s="212" t="s">
        <v>4</v>
      </c>
      <c r="E4" s="212" t="s">
        <v>5</v>
      </c>
      <c r="F4" s="214" t="s">
        <v>6</v>
      </c>
      <c r="G4" s="214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6"/>
      <c r="AK4" s="219" t="s">
        <v>7</v>
      </c>
      <c r="AL4" s="221" t="s">
        <v>8</v>
      </c>
      <c r="AM4" s="212" t="s">
        <v>9</v>
      </c>
    </row>
    <row r="5" spans="1:39" ht="24.75" customHeight="1" thickBot="1">
      <c r="A5" s="218"/>
      <c r="B5" s="213"/>
      <c r="C5" s="211"/>
      <c r="D5" s="213"/>
      <c r="E5" s="213"/>
      <c r="F5" s="207">
        <v>1</v>
      </c>
      <c r="G5" s="208"/>
      <c r="H5" s="209"/>
      <c r="I5" s="207">
        <v>2</v>
      </c>
      <c r="J5" s="208"/>
      <c r="K5" s="209"/>
      <c r="L5" s="207">
        <v>3</v>
      </c>
      <c r="M5" s="208"/>
      <c r="N5" s="209"/>
      <c r="O5" s="207">
        <v>4</v>
      </c>
      <c r="P5" s="208"/>
      <c r="Q5" s="209"/>
      <c r="R5" s="207">
        <v>5</v>
      </c>
      <c r="S5" s="208"/>
      <c r="T5" s="209"/>
      <c r="U5" s="207">
        <v>6</v>
      </c>
      <c r="V5" s="208"/>
      <c r="W5" s="209"/>
      <c r="X5" s="207">
        <v>7</v>
      </c>
      <c r="Y5" s="208"/>
      <c r="Z5" s="209"/>
      <c r="AA5" s="207">
        <v>8</v>
      </c>
      <c r="AB5" s="208"/>
      <c r="AC5" s="209"/>
      <c r="AD5" s="207">
        <v>9</v>
      </c>
      <c r="AE5" s="208"/>
      <c r="AF5" s="209"/>
      <c r="AG5" s="204">
        <v>8</v>
      </c>
      <c r="AH5" s="205"/>
      <c r="AI5" s="205">
        <v>9</v>
      </c>
      <c r="AJ5" s="206"/>
      <c r="AK5" s="220"/>
      <c r="AL5" s="222"/>
      <c r="AM5" s="213"/>
    </row>
    <row r="6" spans="1:39" ht="15.75" customHeight="1">
      <c r="A6" s="162">
        <v>1</v>
      </c>
      <c r="B6" s="159" t="s">
        <v>148</v>
      </c>
      <c r="C6" s="2">
        <v>1</v>
      </c>
      <c r="D6" s="62" t="s">
        <v>46</v>
      </c>
      <c r="E6" s="63" t="s">
        <v>45</v>
      </c>
      <c r="F6" s="146">
        <v>14</v>
      </c>
      <c r="G6" s="37">
        <v>1</v>
      </c>
      <c r="H6" s="134">
        <f>G6+G7+G8+G9</f>
        <v>3.5</v>
      </c>
      <c r="I6" s="140">
        <v>10</v>
      </c>
      <c r="J6" s="64">
        <v>1</v>
      </c>
      <c r="K6" s="134">
        <f>J6+J7+J8+J9+H6</f>
        <v>6.5</v>
      </c>
      <c r="L6" s="146">
        <v>8</v>
      </c>
      <c r="M6" s="64">
        <v>0</v>
      </c>
      <c r="N6" s="134">
        <f>M6+M7+M8+M9+K6</f>
        <v>7.5</v>
      </c>
      <c r="O6" s="140">
        <v>7</v>
      </c>
      <c r="P6" s="64">
        <v>1</v>
      </c>
      <c r="Q6" s="134">
        <f>P6+P7+P8+P9+N6</f>
        <v>10.5</v>
      </c>
      <c r="R6" s="146">
        <v>5</v>
      </c>
      <c r="S6" s="64">
        <v>1</v>
      </c>
      <c r="T6" s="134">
        <f>S6+S7+S8+S9+Q6</f>
        <v>14.5</v>
      </c>
      <c r="U6" s="140">
        <v>6</v>
      </c>
      <c r="V6" s="64">
        <v>0</v>
      </c>
      <c r="W6" s="137">
        <f>V6+V7+V8+V9+T6</f>
        <v>17</v>
      </c>
      <c r="X6" s="146">
        <v>3</v>
      </c>
      <c r="Y6" s="64">
        <v>1</v>
      </c>
      <c r="Z6" s="137">
        <f>Y6+Y7+Y8+Y9+W6</f>
        <v>20</v>
      </c>
      <c r="AA6" s="146">
        <v>4</v>
      </c>
      <c r="AB6" s="64">
        <v>1</v>
      </c>
      <c r="AC6" s="134">
        <f>AB6+AB7+AB8+AB9+Z6</f>
        <v>21.5</v>
      </c>
      <c r="AD6" s="140">
        <v>13</v>
      </c>
      <c r="AE6" s="64">
        <v>1</v>
      </c>
      <c r="AF6" s="137">
        <f>AE6+AE7+AE8+AE9+AC6</f>
        <v>25.5</v>
      </c>
      <c r="AG6" s="43"/>
      <c r="AH6" s="44"/>
      <c r="AI6" s="44"/>
      <c r="AJ6" s="44"/>
      <c r="AK6" s="33">
        <f aca="true" t="shared" si="0" ref="AK6:AK67">G6+J6+M6+P6+S6+V6+Y6+AB6+AE6</f>
        <v>7</v>
      </c>
      <c r="AL6" s="177"/>
      <c r="AM6" s="244">
        <v>2</v>
      </c>
    </row>
    <row r="7" spans="1:39" ht="15.75" customHeight="1">
      <c r="A7" s="163"/>
      <c r="B7" s="160"/>
      <c r="C7" s="4">
        <v>2</v>
      </c>
      <c r="D7" s="65" t="s">
        <v>18</v>
      </c>
      <c r="E7" s="66" t="s">
        <v>11</v>
      </c>
      <c r="F7" s="147"/>
      <c r="G7" s="38">
        <v>1</v>
      </c>
      <c r="H7" s="135"/>
      <c r="I7" s="141"/>
      <c r="J7" s="32">
        <v>1</v>
      </c>
      <c r="K7" s="135"/>
      <c r="L7" s="147"/>
      <c r="M7" s="32">
        <v>1</v>
      </c>
      <c r="N7" s="135"/>
      <c r="O7" s="141"/>
      <c r="P7" s="32">
        <v>0</v>
      </c>
      <c r="Q7" s="135"/>
      <c r="R7" s="147"/>
      <c r="S7" s="32">
        <v>1</v>
      </c>
      <c r="T7" s="135"/>
      <c r="U7" s="141"/>
      <c r="V7" s="32">
        <v>1</v>
      </c>
      <c r="W7" s="138"/>
      <c r="X7" s="147"/>
      <c r="Y7" s="32">
        <v>0</v>
      </c>
      <c r="Z7" s="138"/>
      <c r="AA7" s="147"/>
      <c r="AB7" s="32">
        <v>0</v>
      </c>
      <c r="AC7" s="135"/>
      <c r="AD7" s="141"/>
      <c r="AE7" s="32">
        <v>1</v>
      </c>
      <c r="AF7" s="138"/>
      <c r="AG7" s="12"/>
      <c r="AH7" s="13"/>
      <c r="AI7" s="13"/>
      <c r="AJ7" s="13"/>
      <c r="AK7" s="34">
        <f t="shared" si="0"/>
        <v>6</v>
      </c>
      <c r="AL7" s="178"/>
      <c r="AM7" s="245"/>
    </row>
    <row r="8" spans="1:39" ht="15.75" customHeight="1">
      <c r="A8" s="163"/>
      <c r="B8" s="160"/>
      <c r="C8" s="4">
        <v>3</v>
      </c>
      <c r="D8" s="65" t="s">
        <v>48</v>
      </c>
      <c r="E8" s="66" t="s">
        <v>11</v>
      </c>
      <c r="F8" s="147"/>
      <c r="G8" s="38">
        <v>1</v>
      </c>
      <c r="H8" s="135"/>
      <c r="I8" s="141"/>
      <c r="J8" s="32">
        <v>0</v>
      </c>
      <c r="K8" s="135"/>
      <c r="L8" s="147"/>
      <c r="M8" s="32">
        <v>0</v>
      </c>
      <c r="N8" s="135"/>
      <c r="O8" s="141"/>
      <c r="P8" s="32">
        <v>1</v>
      </c>
      <c r="Q8" s="135"/>
      <c r="R8" s="147"/>
      <c r="S8" s="32">
        <v>1</v>
      </c>
      <c r="T8" s="135"/>
      <c r="U8" s="141"/>
      <c r="V8" s="32">
        <v>0.5</v>
      </c>
      <c r="W8" s="138"/>
      <c r="X8" s="147"/>
      <c r="Y8" s="32">
        <v>1</v>
      </c>
      <c r="Z8" s="138"/>
      <c r="AA8" s="147"/>
      <c r="AB8" s="32">
        <v>0.5</v>
      </c>
      <c r="AC8" s="135"/>
      <c r="AD8" s="141"/>
      <c r="AE8" s="32">
        <v>1</v>
      </c>
      <c r="AF8" s="138"/>
      <c r="AG8" s="12"/>
      <c r="AH8" s="13"/>
      <c r="AI8" s="13"/>
      <c r="AJ8" s="13"/>
      <c r="AK8" s="34">
        <f t="shared" si="0"/>
        <v>6</v>
      </c>
      <c r="AL8" s="178"/>
      <c r="AM8" s="245"/>
    </row>
    <row r="9" spans="1:39" ht="15.75" customHeight="1" thickBot="1">
      <c r="A9" s="164"/>
      <c r="B9" s="161"/>
      <c r="C9" s="9">
        <v>4</v>
      </c>
      <c r="D9" s="67" t="s">
        <v>19</v>
      </c>
      <c r="E9" s="68" t="s">
        <v>11</v>
      </c>
      <c r="F9" s="154"/>
      <c r="G9" s="40">
        <v>0.5</v>
      </c>
      <c r="H9" s="136"/>
      <c r="I9" s="142"/>
      <c r="J9" s="69">
        <v>1</v>
      </c>
      <c r="K9" s="136"/>
      <c r="L9" s="154"/>
      <c r="M9" s="69">
        <v>0</v>
      </c>
      <c r="N9" s="136"/>
      <c r="O9" s="142"/>
      <c r="P9" s="69">
        <v>1</v>
      </c>
      <c r="Q9" s="136"/>
      <c r="R9" s="154"/>
      <c r="S9" s="69">
        <v>1</v>
      </c>
      <c r="T9" s="136"/>
      <c r="U9" s="142"/>
      <c r="V9" s="69">
        <v>1</v>
      </c>
      <c r="W9" s="139"/>
      <c r="X9" s="154"/>
      <c r="Y9" s="69">
        <v>1</v>
      </c>
      <c r="Z9" s="139"/>
      <c r="AA9" s="154"/>
      <c r="AB9" s="69">
        <v>0</v>
      </c>
      <c r="AC9" s="136"/>
      <c r="AD9" s="142"/>
      <c r="AE9" s="69">
        <v>1</v>
      </c>
      <c r="AF9" s="139"/>
      <c r="AG9" s="15"/>
      <c r="AH9" s="16"/>
      <c r="AI9" s="16"/>
      <c r="AJ9" s="16"/>
      <c r="AK9" s="36">
        <f t="shared" si="0"/>
        <v>6.5</v>
      </c>
      <c r="AL9" s="180"/>
      <c r="AM9" s="246"/>
    </row>
    <row r="10" spans="1:39" ht="15.75" customHeight="1">
      <c r="A10" s="165">
        <v>2</v>
      </c>
      <c r="B10" s="159" t="s">
        <v>43</v>
      </c>
      <c r="C10" s="2">
        <v>1</v>
      </c>
      <c r="D10" s="62" t="s">
        <v>29</v>
      </c>
      <c r="E10" s="63" t="s">
        <v>14</v>
      </c>
      <c r="F10" s="140">
        <v>15</v>
      </c>
      <c r="G10" s="3">
        <v>0.5</v>
      </c>
      <c r="H10" s="143">
        <f>G10+G11+G12+G14+G13</f>
        <v>2.5</v>
      </c>
      <c r="I10" s="146">
        <v>27</v>
      </c>
      <c r="J10" s="3">
        <v>1</v>
      </c>
      <c r="K10" s="143">
        <f>J10+J11+J12+J14+J13+H10</f>
        <v>6</v>
      </c>
      <c r="L10" s="140">
        <v>13</v>
      </c>
      <c r="M10" s="3">
        <v>0</v>
      </c>
      <c r="N10" s="143">
        <f>M10+M11+M12+M14+M13+K10</f>
        <v>6.5</v>
      </c>
      <c r="O10" s="126">
        <v>9</v>
      </c>
      <c r="P10" s="3">
        <v>0.5</v>
      </c>
      <c r="Q10" s="143">
        <f>P10+P11+P12+P14+P13+N10</f>
        <v>8.5</v>
      </c>
      <c r="R10" s="130">
        <v>11</v>
      </c>
      <c r="S10" s="3">
        <v>1</v>
      </c>
      <c r="T10" s="143">
        <f>S10+S11+S12+S14+S13+Q10</f>
        <v>11.5</v>
      </c>
      <c r="U10" s="130">
        <v>14</v>
      </c>
      <c r="V10" s="3">
        <v>1</v>
      </c>
      <c r="W10" s="143">
        <f>V10+V11+V12+V14+V13+T10</f>
        <v>14.5</v>
      </c>
      <c r="X10" s="126">
        <v>6</v>
      </c>
      <c r="Y10" s="3">
        <v>0.5</v>
      </c>
      <c r="Z10" s="174">
        <f>Y10+Y11+Y12+Y14+Y13+W10</f>
        <v>15.5</v>
      </c>
      <c r="AA10" s="130">
        <v>10</v>
      </c>
      <c r="AB10" s="3">
        <v>1</v>
      </c>
      <c r="AC10" s="143">
        <f>AB10+AB11+AB12+AB14+AB13+Z10</f>
        <v>18.5</v>
      </c>
      <c r="AD10" s="126">
        <v>8</v>
      </c>
      <c r="AE10" s="3">
        <v>1</v>
      </c>
      <c r="AF10" s="143">
        <f>AE10+AE11+AE12+AE14+AE13+AC10</f>
        <v>20</v>
      </c>
      <c r="AG10" s="43"/>
      <c r="AH10" s="44"/>
      <c r="AI10" s="44"/>
      <c r="AJ10" s="44"/>
      <c r="AK10" s="33">
        <f>G10+J10+M10+P10+S10+V10+Y10+AB10+AE10</f>
        <v>6.5</v>
      </c>
      <c r="AL10" s="56"/>
      <c r="AM10" s="223" t="s">
        <v>167</v>
      </c>
    </row>
    <row r="11" spans="1:39" ht="15.75" customHeight="1">
      <c r="A11" s="166"/>
      <c r="B11" s="160"/>
      <c r="C11" s="4">
        <v>2</v>
      </c>
      <c r="D11" s="65" t="s">
        <v>57</v>
      </c>
      <c r="E11" s="66" t="s">
        <v>10</v>
      </c>
      <c r="F11" s="141"/>
      <c r="G11" s="5">
        <v>1</v>
      </c>
      <c r="H11" s="144"/>
      <c r="I11" s="147"/>
      <c r="J11" s="5">
        <v>1</v>
      </c>
      <c r="K11" s="144"/>
      <c r="L11" s="141"/>
      <c r="M11" s="5">
        <v>0.5</v>
      </c>
      <c r="N11" s="144"/>
      <c r="O11" s="127"/>
      <c r="P11" s="5">
        <v>1</v>
      </c>
      <c r="Q11" s="144"/>
      <c r="R11" s="131"/>
      <c r="S11" s="5">
        <v>1</v>
      </c>
      <c r="T11" s="144"/>
      <c r="U11" s="131"/>
      <c r="V11" s="5">
        <v>1</v>
      </c>
      <c r="W11" s="144"/>
      <c r="X11" s="127"/>
      <c r="Y11" s="5">
        <v>0.5</v>
      </c>
      <c r="Z11" s="175"/>
      <c r="AA11" s="131"/>
      <c r="AB11" s="5">
        <v>0</v>
      </c>
      <c r="AC11" s="144"/>
      <c r="AD11" s="127"/>
      <c r="AE11" s="5">
        <v>0</v>
      </c>
      <c r="AF11" s="144"/>
      <c r="AG11" s="12"/>
      <c r="AH11" s="13"/>
      <c r="AI11" s="13"/>
      <c r="AJ11" s="13"/>
      <c r="AK11" s="34">
        <f>G11+J11+M11+P11+S11+V11+Y11+AB11+AE11</f>
        <v>6</v>
      </c>
      <c r="AL11" s="56"/>
      <c r="AM11" s="224"/>
    </row>
    <row r="12" spans="1:39" ht="15.75" customHeight="1">
      <c r="A12" s="166"/>
      <c r="B12" s="160"/>
      <c r="C12" s="4">
        <v>3</v>
      </c>
      <c r="D12" s="65" t="s">
        <v>59</v>
      </c>
      <c r="E12" s="66" t="s">
        <v>11</v>
      </c>
      <c r="F12" s="141"/>
      <c r="G12" s="5">
        <v>0</v>
      </c>
      <c r="H12" s="144"/>
      <c r="I12" s="147"/>
      <c r="J12" s="5">
        <v>1</v>
      </c>
      <c r="K12" s="144"/>
      <c r="L12" s="141"/>
      <c r="M12" s="5"/>
      <c r="N12" s="144"/>
      <c r="O12" s="127"/>
      <c r="P12" s="5"/>
      <c r="Q12" s="144"/>
      <c r="R12" s="131"/>
      <c r="S12" s="5"/>
      <c r="T12" s="144"/>
      <c r="U12" s="131"/>
      <c r="V12" s="5"/>
      <c r="W12" s="144"/>
      <c r="X12" s="127"/>
      <c r="Y12" s="5">
        <v>0</v>
      </c>
      <c r="Z12" s="175"/>
      <c r="AA12" s="131"/>
      <c r="AB12" s="5"/>
      <c r="AC12" s="144"/>
      <c r="AD12" s="127"/>
      <c r="AE12" s="5"/>
      <c r="AF12" s="144"/>
      <c r="AG12" s="12"/>
      <c r="AH12" s="13"/>
      <c r="AI12" s="13"/>
      <c r="AJ12" s="13"/>
      <c r="AK12" s="34">
        <f>G12+J12+M12+P12+S12+V12+Y12+AB12+AE12</f>
        <v>1</v>
      </c>
      <c r="AL12" s="56"/>
      <c r="AM12" s="224"/>
    </row>
    <row r="13" spans="1:39" ht="15.75" customHeight="1">
      <c r="A13" s="167"/>
      <c r="B13" s="160"/>
      <c r="C13" s="4">
        <v>4</v>
      </c>
      <c r="D13" s="65" t="s">
        <v>60</v>
      </c>
      <c r="E13" s="66" t="s">
        <v>11</v>
      </c>
      <c r="F13" s="141"/>
      <c r="G13" s="6">
        <v>1</v>
      </c>
      <c r="H13" s="144"/>
      <c r="I13" s="147"/>
      <c r="J13" s="6">
        <v>0.5</v>
      </c>
      <c r="K13" s="144"/>
      <c r="L13" s="141"/>
      <c r="M13" s="6">
        <v>0</v>
      </c>
      <c r="N13" s="144"/>
      <c r="O13" s="128"/>
      <c r="P13" s="6">
        <v>0</v>
      </c>
      <c r="Q13" s="144"/>
      <c r="R13" s="132"/>
      <c r="S13" s="6">
        <v>0</v>
      </c>
      <c r="T13" s="144"/>
      <c r="U13" s="132"/>
      <c r="V13" s="6">
        <v>1</v>
      </c>
      <c r="W13" s="144"/>
      <c r="X13" s="128"/>
      <c r="Y13" s="6">
        <v>0</v>
      </c>
      <c r="Z13" s="175"/>
      <c r="AA13" s="132"/>
      <c r="AB13" s="6">
        <v>1</v>
      </c>
      <c r="AC13" s="144"/>
      <c r="AD13" s="128"/>
      <c r="AE13" s="6">
        <v>0</v>
      </c>
      <c r="AF13" s="144"/>
      <c r="AG13" s="76"/>
      <c r="AH13" s="52"/>
      <c r="AI13" s="52"/>
      <c r="AJ13" s="52"/>
      <c r="AK13" s="35">
        <f>G13+J13+M13+P13+S13+V13+Y13+AB13+AE13</f>
        <v>3.5</v>
      </c>
      <c r="AL13" s="56"/>
      <c r="AM13" s="224"/>
    </row>
    <row r="14" spans="1:39" ht="15.75" customHeight="1" thickBot="1">
      <c r="A14" s="168"/>
      <c r="B14" s="161"/>
      <c r="C14" s="9" t="s">
        <v>13</v>
      </c>
      <c r="D14" s="73" t="s">
        <v>34</v>
      </c>
      <c r="E14" s="74" t="s">
        <v>11</v>
      </c>
      <c r="F14" s="142"/>
      <c r="G14" s="8"/>
      <c r="H14" s="145"/>
      <c r="I14" s="154"/>
      <c r="J14" s="8"/>
      <c r="K14" s="145"/>
      <c r="L14" s="142"/>
      <c r="M14" s="8">
        <v>0</v>
      </c>
      <c r="N14" s="145"/>
      <c r="O14" s="129"/>
      <c r="P14" s="8">
        <v>0.5</v>
      </c>
      <c r="Q14" s="145"/>
      <c r="R14" s="133"/>
      <c r="S14" s="8">
        <v>1</v>
      </c>
      <c r="T14" s="145"/>
      <c r="U14" s="133"/>
      <c r="V14" s="8">
        <v>0</v>
      </c>
      <c r="W14" s="145"/>
      <c r="X14" s="129"/>
      <c r="Y14" s="8"/>
      <c r="Z14" s="176"/>
      <c r="AA14" s="133"/>
      <c r="AB14" s="8">
        <v>1</v>
      </c>
      <c r="AC14" s="145"/>
      <c r="AD14" s="129"/>
      <c r="AE14" s="8">
        <v>0.5</v>
      </c>
      <c r="AF14" s="145"/>
      <c r="AG14" s="15"/>
      <c r="AH14" s="16"/>
      <c r="AI14" s="16"/>
      <c r="AJ14" s="16"/>
      <c r="AK14" s="36">
        <f>G14+J14+M14+P14+S14+V14+Y14+AB14+AE14</f>
        <v>3</v>
      </c>
      <c r="AL14" s="56"/>
      <c r="AM14" s="225"/>
    </row>
    <row r="15" spans="1:39" ht="15.75" customHeight="1">
      <c r="A15" s="200">
        <v>3</v>
      </c>
      <c r="B15" s="159" t="s">
        <v>161</v>
      </c>
      <c r="C15" s="95">
        <v>1</v>
      </c>
      <c r="D15" s="106" t="s">
        <v>53</v>
      </c>
      <c r="E15" s="108" t="s">
        <v>11</v>
      </c>
      <c r="F15" s="252">
        <v>16</v>
      </c>
      <c r="G15" s="64">
        <v>1</v>
      </c>
      <c r="H15" s="137">
        <f>G15+G16+G17+G18</f>
        <v>4</v>
      </c>
      <c r="I15" s="140">
        <v>9</v>
      </c>
      <c r="J15" s="64">
        <v>1</v>
      </c>
      <c r="K15" s="134">
        <f>J15+J16+J17+J18+H15</f>
        <v>7</v>
      </c>
      <c r="L15" s="146">
        <v>6</v>
      </c>
      <c r="M15" s="64">
        <v>0</v>
      </c>
      <c r="N15" s="134">
        <f>M15+M16+M17+M18+K15</f>
        <v>9</v>
      </c>
      <c r="O15" s="140">
        <v>8</v>
      </c>
      <c r="P15" s="64">
        <v>1</v>
      </c>
      <c r="Q15" s="134">
        <f>P15+P16+P17+P18+N15</f>
        <v>12</v>
      </c>
      <c r="R15" s="146">
        <v>13</v>
      </c>
      <c r="S15" s="64">
        <v>1</v>
      </c>
      <c r="T15" s="134">
        <f>S15+S16+S17+S18+Q15</f>
        <v>14</v>
      </c>
      <c r="U15" s="140">
        <v>10</v>
      </c>
      <c r="V15" s="64">
        <v>0</v>
      </c>
      <c r="W15" s="134">
        <f>V15+V16+V17+V18+T15</f>
        <v>16</v>
      </c>
      <c r="X15" s="140">
        <v>1</v>
      </c>
      <c r="Y15" s="64">
        <v>0</v>
      </c>
      <c r="Z15" s="134">
        <f>Y15+Y16+Y17+Y18+W15</f>
        <v>17</v>
      </c>
      <c r="AA15" s="146">
        <v>14</v>
      </c>
      <c r="AB15" s="64">
        <v>1</v>
      </c>
      <c r="AC15" s="134">
        <f>AB15+AB16+AB17+AB18+Z15</f>
        <v>20</v>
      </c>
      <c r="AD15" s="140">
        <v>4</v>
      </c>
      <c r="AE15" s="64">
        <v>0.5</v>
      </c>
      <c r="AF15" s="134">
        <f>AE15+AE16+AE17+AE18+AC15</f>
        <v>22.5</v>
      </c>
      <c r="AG15" s="43">
        <v>0</v>
      </c>
      <c r="AH15" s="257"/>
      <c r="AI15" s="70"/>
      <c r="AJ15" s="70"/>
      <c r="AK15" s="33">
        <f t="shared" si="0"/>
        <v>5.5</v>
      </c>
      <c r="AL15" s="177"/>
      <c r="AM15" s="260">
        <v>3</v>
      </c>
    </row>
    <row r="16" spans="1:39" ht="15.75" customHeight="1">
      <c r="A16" s="201"/>
      <c r="B16" s="160"/>
      <c r="C16" s="104">
        <v>2</v>
      </c>
      <c r="D16" s="107" t="s">
        <v>52</v>
      </c>
      <c r="E16" s="109" t="s">
        <v>14</v>
      </c>
      <c r="F16" s="236"/>
      <c r="G16" s="32">
        <v>1</v>
      </c>
      <c r="H16" s="138"/>
      <c r="I16" s="141"/>
      <c r="J16" s="32">
        <v>1</v>
      </c>
      <c r="K16" s="135"/>
      <c r="L16" s="147"/>
      <c r="M16" s="32">
        <v>1</v>
      </c>
      <c r="N16" s="135"/>
      <c r="O16" s="141"/>
      <c r="P16" s="32">
        <v>1</v>
      </c>
      <c r="Q16" s="135"/>
      <c r="R16" s="147"/>
      <c r="S16" s="32">
        <v>1</v>
      </c>
      <c r="T16" s="135"/>
      <c r="U16" s="141"/>
      <c r="V16" s="32">
        <v>1</v>
      </c>
      <c r="W16" s="135"/>
      <c r="X16" s="141"/>
      <c r="Y16" s="32">
        <v>1</v>
      </c>
      <c r="Z16" s="135"/>
      <c r="AA16" s="147"/>
      <c r="AB16" s="32">
        <v>1</v>
      </c>
      <c r="AC16" s="135"/>
      <c r="AD16" s="141"/>
      <c r="AE16" s="32">
        <v>1</v>
      </c>
      <c r="AF16" s="135"/>
      <c r="AG16" s="71">
        <v>0</v>
      </c>
      <c r="AH16" s="258"/>
      <c r="AI16" s="60"/>
      <c r="AJ16" s="60"/>
      <c r="AK16" s="34">
        <f t="shared" si="0"/>
        <v>9</v>
      </c>
      <c r="AL16" s="178"/>
      <c r="AM16" s="261"/>
    </row>
    <row r="17" spans="1:39" ht="15.75" customHeight="1">
      <c r="A17" s="201"/>
      <c r="B17" s="160"/>
      <c r="C17" s="104">
        <v>3</v>
      </c>
      <c r="D17" s="102" t="s">
        <v>55</v>
      </c>
      <c r="E17" s="110" t="s">
        <v>11</v>
      </c>
      <c r="F17" s="236"/>
      <c r="G17" s="32">
        <v>1</v>
      </c>
      <c r="H17" s="138"/>
      <c r="I17" s="141"/>
      <c r="J17" s="32">
        <v>1</v>
      </c>
      <c r="K17" s="135"/>
      <c r="L17" s="147"/>
      <c r="M17" s="32">
        <v>1</v>
      </c>
      <c r="N17" s="135"/>
      <c r="O17" s="141"/>
      <c r="P17" s="32">
        <v>0</v>
      </c>
      <c r="Q17" s="135"/>
      <c r="R17" s="147"/>
      <c r="S17" s="32">
        <v>0</v>
      </c>
      <c r="T17" s="135"/>
      <c r="U17" s="141"/>
      <c r="V17" s="32">
        <v>1</v>
      </c>
      <c r="W17" s="135"/>
      <c r="X17" s="141"/>
      <c r="Y17" s="32">
        <v>0</v>
      </c>
      <c r="Z17" s="135"/>
      <c r="AA17" s="147"/>
      <c r="AB17" s="32">
        <v>1</v>
      </c>
      <c r="AC17" s="135"/>
      <c r="AD17" s="141"/>
      <c r="AE17" s="32">
        <v>1</v>
      </c>
      <c r="AF17" s="135"/>
      <c r="AG17" s="71">
        <v>0</v>
      </c>
      <c r="AH17" s="258"/>
      <c r="AI17" s="60"/>
      <c r="AJ17" s="60"/>
      <c r="AK17" s="34">
        <f t="shared" si="0"/>
        <v>6</v>
      </c>
      <c r="AL17" s="178"/>
      <c r="AM17" s="261"/>
    </row>
    <row r="18" spans="1:39" ht="15.75" customHeight="1" thickBot="1">
      <c r="A18" s="203"/>
      <c r="B18" s="161"/>
      <c r="C18" s="105">
        <v>4</v>
      </c>
      <c r="D18" s="103" t="s">
        <v>56</v>
      </c>
      <c r="E18" s="111" t="s">
        <v>11</v>
      </c>
      <c r="F18" s="253"/>
      <c r="G18" s="69">
        <v>1</v>
      </c>
      <c r="H18" s="139"/>
      <c r="I18" s="142"/>
      <c r="J18" s="69">
        <v>0</v>
      </c>
      <c r="K18" s="136"/>
      <c r="L18" s="154"/>
      <c r="M18" s="69">
        <v>0</v>
      </c>
      <c r="N18" s="136"/>
      <c r="O18" s="142"/>
      <c r="P18" s="69">
        <v>1</v>
      </c>
      <c r="Q18" s="136"/>
      <c r="R18" s="154"/>
      <c r="S18" s="69">
        <v>0</v>
      </c>
      <c r="T18" s="136"/>
      <c r="U18" s="142"/>
      <c r="V18" s="69">
        <v>0</v>
      </c>
      <c r="W18" s="136"/>
      <c r="X18" s="142"/>
      <c r="Y18" s="69">
        <v>0</v>
      </c>
      <c r="Z18" s="136"/>
      <c r="AA18" s="154"/>
      <c r="AB18" s="69">
        <v>0</v>
      </c>
      <c r="AC18" s="136"/>
      <c r="AD18" s="142"/>
      <c r="AE18" s="69">
        <v>0</v>
      </c>
      <c r="AF18" s="136"/>
      <c r="AG18" s="78">
        <v>0</v>
      </c>
      <c r="AH18" s="259"/>
      <c r="AI18" s="94"/>
      <c r="AJ18" s="94"/>
      <c r="AK18" s="36">
        <f t="shared" si="0"/>
        <v>2</v>
      </c>
      <c r="AL18" s="178"/>
      <c r="AM18" s="262"/>
    </row>
    <row r="19" spans="1:39" ht="15.75" customHeight="1">
      <c r="A19" s="165">
        <v>4</v>
      </c>
      <c r="B19" s="159" t="s">
        <v>138</v>
      </c>
      <c r="C19" s="2">
        <v>1</v>
      </c>
      <c r="D19" s="65" t="s">
        <v>68</v>
      </c>
      <c r="E19" s="66" t="s">
        <v>10</v>
      </c>
      <c r="F19" s="130">
        <v>17</v>
      </c>
      <c r="G19" s="3">
        <v>1</v>
      </c>
      <c r="H19" s="134">
        <f>G19+G20+G22+G23+G21</f>
        <v>3</v>
      </c>
      <c r="I19" s="189">
        <v>5</v>
      </c>
      <c r="J19" s="3">
        <v>1</v>
      </c>
      <c r="K19" s="143">
        <f>J19+J20+J21+J23+J22+H19</f>
        <v>5</v>
      </c>
      <c r="L19" s="146">
        <v>9</v>
      </c>
      <c r="M19" s="3">
        <v>1</v>
      </c>
      <c r="N19" s="143">
        <f>M19+M20+M21+M23+M22+K19</f>
        <v>7.5</v>
      </c>
      <c r="O19" s="130">
        <v>12</v>
      </c>
      <c r="P19" s="3">
        <v>1</v>
      </c>
      <c r="Q19" s="143">
        <f>P19+P20+P21+P23+P22+N19</f>
        <v>11</v>
      </c>
      <c r="R19" s="126">
        <v>6</v>
      </c>
      <c r="S19" s="3">
        <v>0</v>
      </c>
      <c r="T19" s="143">
        <f>S19+S20+S21+S23+S22+Q19</f>
        <v>12</v>
      </c>
      <c r="U19" s="130">
        <v>13</v>
      </c>
      <c r="V19" s="3">
        <v>1</v>
      </c>
      <c r="W19" s="143">
        <f>V19+V20+V21+V23+V22+T19</f>
        <v>15</v>
      </c>
      <c r="X19" s="126">
        <v>10</v>
      </c>
      <c r="Y19" s="3">
        <v>1</v>
      </c>
      <c r="Z19" s="174">
        <f>Y19+Y20+Y21+Y23+Y22+W19</f>
        <v>17.5</v>
      </c>
      <c r="AA19" s="130">
        <v>1</v>
      </c>
      <c r="AB19" s="3">
        <v>0</v>
      </c>
      <c r="AC19" s="143">
        <f>AB19+AB20+AB21+AB23+AB22+Z19</f>
        <v>20</v>
      </c>
      <c r="AD19" s="126">
        <v>3</v>
      </c>
      <c r="AE19" s="3">
        <v>0.5</v>
      </c>
      <c r="AF19" s="143">
        <f>AE19+AE20+AE21+AE23+AE22+AC19</f>
        <v>21.5</v>
      </c>
      <c r="AG19" s="71"/>
      <c r="AH19" s="79"/>
      <c r="AI19" s="79"/>
      <c r="AJ19" s="79"/>
      <c r="AK19" s="44">
        <f>G19+J19+M19+P19+S19+V19+Y19+AB19+AE19</f>
        <v>6.5</v>
      </c>
      <c r="AL19" s="178"/>
      <c r="AM19" s="224" t="s">
        <v>168</v>
      </c>
    </row>
    <row r="20" spans="1:39" ht="15.75" customHeight="1">
      <c r="A20" s="166"/>
      <c r="B20" s="160"/>
      <c r="C20" s="4">
        <v>2</v>
      </c>
      <c r="D20" s="65" t="s">
        <v>69</v>
      </c>
      <c r="E20" s="66" t="s">
        <v>11</v>
      </c>
      <c r="F20" s="131"/>
      <c r="G20" s="5"/>
      <c r="H20" s="255"/>
      <c r="I20" s="190"/>
      <c r="J20" s="5">
        <v>0</v>
      </c>
      <c r="K20" s="144"/>
      <c r="L20" s="147"/>
      <c r="M20" s="5">
        <v>1</v>
      </c>
      <c r="N20" s="144"/>
      <c r="O20" s="131"/>
      <c r="P20" s="5">
        <v>0.5</v>
      </c>
      <c r="Q20" s="144"/>
      <c r="R20" s="127"/>
      <c r="S20" s="5">
        <v>0</v>
      </c>
      <c r="T20" s="144"/>
      <c r="U20" s="131"/>
      <c r="V20" s="5">
        <v>1</v>
      </c>
      <c r="W20" s="144"/>
      <c r="X20" s="127"/>
      <c r="Y20" s="5">
        <v>0</v>
      </c>
      <c r="Z20" s="175"/>
      <c r="AA20" s="131"/>
      <c r="AB20" s="5">
        <v>1</v>
      </c>
      <c r="AC20" s="144"/>
      <c r="AD20" s="127"/>
      <c r="AE20" s="5">
        <v>0</v>
      </c>
      <c r="AF20" s="144"/>
      <c r="AG20" s="12"/>
      <c r="AH20" s="13"/>
      <c r="AI20" s="13"/>
      <c r="AJ20" s="13"/>
      <c r="AK20" s="13">
        <f>G20+J20+M20+P20+S20+V20+Y20+AB20+AE20</f>
        <v>3.5</v>
      </c>
      <c r="AL20" s="178"/>
      <c r="AM20" s="224"/>
    </row>
    <row r="21" spans="1:39" ht="15.75" customHeight="1">
      <c r="A21" s="166"/>
      <c r="B21" s="160"/>
      <c r="C21" s="10">
        <v>3</v>
      </c>
      <c r="D21" s="65" t="s">
        <v>71</v>
      </c>
      <c r="E21" s="66" t="s">
        <v>11</v>
      </c>
      <c r="F21" s="131"/>
      <c r="G21" s="5">
        <v>1</v>
      </c>
      <c r="H21" s="255"/>
      <c r="I21" s="190"/>
      <c r="J21" s="5"/>
      <c r="K21" s="144"/>
      <c r="L21" s="147"/>
      <c r="M21" s="5">
        <v>0</v>
      </c>
      <c r="N21" s="144"/>
      <c r="O21" s="131"/>
      <c r="P21" s="5"/>
      <c r="Q21" s="144"/>
      <c r="R21" s="127"/>
      <c r="S21" s="5">
        <v>0</v>
      </c>
      <c r="T21" s="144"/>
      <c r="U21" s="131"/>
      <c r="V21" s="5"/>
      <c r="W21" s="144"/>
      <c r="X21" s="127"/>
      <c r="Y21" s="5"/>
      <c r="Z21" s="175"/>
      <c r="AA21" s="131"/>
      <c r="AB21" s="5"/>
      <c r="AC21" s="144"/>
      <c r="AD21" s="127"/>
      <c r="AE21" s="5"/>
      <c r="AF21" s="144"/>
      <c r="AG21" s="12"/>
      <c r="AH21" s="13"/>
      <c r="AI21" s="13"/>
      <c r="AJ21" s="13"/>
      <c r="AK21" s="13">
        <f>G21+J21+M21+P21+S21+V21+Y21+AB21+AE21</f>
        <v>1</v>
      </c>
      <c r="AL21" s="178"/>
      <c r="AM21" s="224"/>
    </row>
    <row r="22" spans="1:39" ht="15.75" customHeight="1">
      <c r="A22" s="166"/>
      <c r="B22" s="160"/>
      <c r="C22" s="4">
        <v>4</v>
      </c>
      <c r="D22" s="65" t="s">
        <v>73</v>
      </c>
      <c r="E22" s="66" t="s">
        <v>11</v>
      </c>
      <c r="F22" s="131"/>
      <c r="G22" s="5">
        <v>0</v>
      </c>
      <c r="H22" s="255"/>
      <c r="I22" s="190"/>
      <c r="J22" s="5">
        <v>1</v>
      </c>
      <c r="K22" s="144"/>
      <c r="L22" s="147"/>
      <c r="M22" s="5">
        <v>0.5</v>
      </c>
      <c r="N22" s="144"/>
      <c r="O22" s="131"/>
      <c r="P22" s="5">
        <v>1</v>
      </c>
      <c r="Q22" s="144"/>
      <c r="R22" s="127"/>
      <c r="S22" s="5">
        <v>1</v>
      </c>
      <c r="T22" s="144"/>
      <c r="U22" s="131"/>
      <c r="V22" s="5">
        <v>0</v>
      </c>
      <c r="W22" s="144"/>
      <c r="X22" s="127"/>
      <c r="Y22" s="5">
        <v>0.5</v>
      </c>
      <c r="Z22" s="175"/>
      <c r="AA22" s="131"/>
      <c r="AB22" s="5">
        <v>1</v>
      </c>
      <c r="AC22" s="144"/>
      <c r="AD22" s="127"/>
      <c r="AE22" s="5">
        <v>1</v>
      </c>
      <c r="AF22" s="144"/>
      <c r="AG22" s="12"/>
      <c r="AH22" s="13"/>
      <c r="AI22" s="13"/>
      <c r="AJ22" s="13"/>
      <c r="AK22" s="13">
        <f>G22+J22+M22+P22+S22+V22+Y22+AB22+AE22</f>
        <v>6</v>
      </c>
      <c r="AL22" s="179"/>
      <c r="AM22" s="224"/>
    </row>
    <row r="23" spans="1:39" ht="15.75" customHeight="1" thickBot="1">
      <c r="A23" s="168"/>
      <c r="B23" s="161"/>
      <c r="C23" s="7" t="s">
        <v>13</v>
      </c>
      <c r="D23" s="73" t="s">
        <v>75</v>
      </c>
      <c r="E23" s="74" t="s">
        <v>10</v>
      </c>
      <c r="F23" s="133"/>
      <c r="G23" s="8">
        <v>1</v>
      </c>
      <c r="H23" s="256"/>
      <c r="I23" s="191"/>
      <c r="J23" s="8">
        <v>0</v>
      </c>
      <c r="K23" s="145"/>
      <c r="L23" s="154"/>
      <c r="M23" s="8"/>
      <c r="N23" s="145"/>
      <c r="O23" s="133"/>
      <c r="P23" s="8">
        <v>1</v>
      </c>
      <c r="Q23" s="145"/>
      <c r="R23" s="129"/>
      <c r="S23" s="8"/>
      <c r="T23" s="145"/>
      <c r="U23" s="133"/>
      <c r="V23" s="8">
        <v>1</v>
      </c>
      <c r="W23" s="145"/>
      <c r="X23" s="129"/>
      <c r="Y23" s="8">
        <v>1</v>
      </c>
      <c r="Z23" s="176"/>
      <c r="AA23" s="133"/>
      <c r="AB23" s="8">
        <v>0.5</v>
      </c>
      <c r="AC23" s="145"/>
      <c r="AD23" s="129"/>
      <c r="AE23" s="8">
        <v>0</v>
      </c>
      <c r="AF23" s="145"/>
      <c r="AG23" s="76"/>
      <c r="AH23" s="52"/>
      <c r="AI23" s="52"/>
      <c r="AJ23" s="52"/>
      <c r="AK23" s="16">
        <f>G23+J23+M23+P23+S23+V23+Y23+AB23+AE23</f>
        <v>4.5</v>
      </c>
      <c r="AL23" s="180"/>
      <c r="AM23" s="224"/>
    </row>
    <row r="24" spans="1:39" ht="15.75" customHeight="1">
      <c r="A24" s="200">
        <v>5</v>
      </c>
      <c r="B24" s="160" t="s">
        <v>137</v>
      </c>
      <c r="C24" s="95">
        <v>1</v>
      </c>
      <c r="D24" s="101" t="s">
        <v>64</v>
      </c>
      <c r="E24" s="98" t="s">
        <v>11</v>
      </c>
      <c r="F24" s="236">
        <v>18</v>
      </c>
      <c r="G24" s="32"/>
      <c r="H24" s="143">
        <f>G24+G25+G26+G28+G27</f>
        <v>3.5</v>
      </c>
      <c r="I24" s="141">
        <v>4</v>
      </c>
      <c r="J24" s="32">
        <v>0</v>
      </c>
      <c r="K24" s="143">
        <f>J24+J25+J26+J28+J27+H24</f>
        <v>5.5</v>
      </c>
      <c r="L24" s="146">
        <v>7</v>
      </c>
      <c r="M24" s="3">
        <v>0</v>
      </c>
      <c r="N24" s="143">
        <f>M24+M25+M26+M28+M27+K24</f>
        <v>7</v>
      </c>
      <c r="O24" s="126">
        <v>15</v>
      </c>
      <c r="P24" s="3"/>
      <c r="Q24" s="143">
        <f>P24+P25+P26+P28+P27+N24</f>
        <v>10</v>
      </c>
      <c r="R24" s="130">
        <v>1</v>
      </c>
      <c r="S24" s="3"/>
      <c r="T24" s="143">
        <f>S24+S25+S26+S28+S27+Q24</f>
        <v>10</v>
      </c>
      <c r="U24" s="126">
        <v>9</v>
      </c>
      <c r="V24" s="3">
        <v>0</v>
      </c>
      <c r="W24" s="143">
        <f>V24+V25+V26+V28+V27+T24</f>
        <v>12.5</v>
      </c>
      <c r="X24" s="130">
        <v>8</v>
      </c>
      <c r="Y24" s="3">
        <v>0</v>
      </c>
      <c r="Z24" s="174">
        <f>Y24+Y25+Y26+Y28+Y27+W24</f>
        <v>12.5</v>
      </c>
      <c r="AA24" s="130">
        <v>26</v>
      </c>
      <c r="AB24" s="3">
        <v>1</v>
      </c>
      <c r="AC24" s="143">
        <f>AB24+AB25+AB26+AB28+AB27+Z24</f>
        <v>16.5</v>
      </c>
      <c r="AD24" s="126">
        <v>11</v>
      </c>
      <c r="AE24" s="3">
        <v>0</v>
      </c>
      <c r="AF24" s="143">
        <f>AE24+AE25+AE26+AE28+AE27+AC24</f>
        <v>18.5</v>
      </c>
      <c r="AG24" s="71">
        <v>0</v>
      </c>
      <c r="AH24" s="264"/>
      <c r="AI24" s="60"/>
      <c r="AJ24" s="60"/>
      <c r="AK24" s="51">
        <f t="shared" si="0"/>
        <v>1</v>
      </c>
      <c r="AL24" s="56"/>
      <c r="AM24" s="223" t="s">
        <v>169</v>
      </c>
    </row>
    <row r="25" spans="1:39" ht="15.75" customHeight="1">
      <c r="A25" s="201"/>
      <c r="B25" s="160"/>
      <c r="C25" s="96">
        <v>2</v>
      </c>
      <c r="D25" s="102" t="s">
        <v>63</v>
      </c>
      <c r="E25" s="99" t="s">
        <v>11</v>
      </c>
      <c r="F25" s="236"/>
      <c r="G25" s="32">
        <v>1</v>
      </c>
      <c r="H25" s="144"/>
      <c r="I25" s="141"/>
      <c r="J25" s="32">
        <v>1</v>
      </c>
      <c r="K25" s="144"/>
      <c r="L25" s="147"/>
      <c r="M25" s="5">
        <v>0</v>
      </c>
      <c r="N25" s="144"/>
      <c r="O25" s="127"/>
      <c r="P25" s="5">
        <v>1</v>
      </c>
      <c r="Q25" s="144"/>
      <c r="R25" s="131"/>
      <c r="S25" s="5">
        <v>0</v>
      </c>
      <c r="T25" s="144"/>
      <c r="U25" s="127"/>
      <c r="V25" s="5">
        <v>0.5</v>
      </c>
      <c r="W25" s="144"/>
      <c r="X25" s="131"/>
      <c r="Y25" s="5">
        <v>0</v>
      </c>
      <c r="Z25" s="175"/>
      <c r="AA25" s="131"/>
      <c r="AB25" s="5">
        <v>1</v>
      </c>
      <c r="AC25" s="144"/>
      <c r="AD25" s="127"/>
      <c r="AE25" s="5">
        <v>0</v>
      </c>
      <c r="AF25" s="144"/>
      <c r="AG25" s="71">
        <v>0</v>
      </c>
      <c r="AH25" s="264"/>
      <c r="AI25" s="60"/>
      <c r="AJ25" s="60"/>
      <c r="AK25" s="34">
        <f t="shared" si="0"/>
        <v>4.5</v>
      </c>
      <c r="AL25" s="56"/>
      <c r="AM25" s="224"/>
    </row>
    <row r="26" spans="1:39" ht="15.75" customHeight="1">
      <c r="A26" s="201"/>
      <c r="B26" s="160"/>
      <c r="C26" s="96">
        <v>3</v>
      </c>
      <c r="D26" s="102" t="s">
        <v>62</v>
      </c>
      <c r="E26" s="99" t="s">
        <v>11</v>
      </c>
      <c r="F26" s="236"/>
      <c r="G26" s="32">
        <v>1</v>
      </c>
      <c r="H26" s="144"/>
      <c r="I26" s="141"/>
      <c r="J26" s="32">
        <v>1</v>
      </c>
      <c r="K26" s="144"/>
      <c r="L26" s="147"/>
      <c r="M26" s="5">
        <v>0.5</v>
      </c>
      <c r="N26" s="144"/>
      <c r="O26" s="127"/>
      <c r="P26" s="5">
        <v>1</v>
      </c>
      <c r="Q26" s="144"/>
      <c r="R26" s="131"/>
      <c r="S26" s="5">
        <v>0</v>
      </c>
      <c r="T26" s="144"/>
      <c r="U26" s="127"/>
      <c r="V26" s="5">
        <v>1</v>
      </c>
      <c r="W26" s="144"/>
      <c r="X26" s="131"/>
      <c r="Y26" s="5">
        <v>0</v>
      </c>
      <c r="Z26" s="175"/>
      <c r="AA26" s="131"/>
      <c r="AB26" s="5">
        <v>1</v>
      </c>
      <c r="AC26" s="144"/>
      <c r="AD26" s="127"/>
      <c r="AE26" s="5">
        <v>1</v>
      </c>
      <c r="AF26" s="144"/>
      <c r="AG26" s="71">
        <v>0</v>
      </c>
      <c r="AH26" s="264"/>
      <c r="AI26" s="60"/>
      <c r="AJ26" s="60"/>
      <c r="AK26" s="34">
        <f t="shared" si="0"/>
        <v>6.5</v>
      </c>
      <c r="AL26" s="56"/>
      <c r="AM26" s="224"/>
    </row>
    <row r="27" spans="1:39" ht="15.75" customHeight="1">
      <c r="A27" s="201"/>
      <c r="B27" s="160"/>
      <c r="C27" s="96">
        <v>4</v>
      </c>
      <c r="D27" s="102" t="s">
        <v>66</v>
      </c>
      <c r="E27" s="99" t="s">
        <v>11</v>
      </c>
      <c r="F27" s="236"/>
      <c r="G27" s="32">
        <v>1</v>
      </c>
      <c r="H27" s="144"/>
      <c r="I27" s="141"/>
      <c r="J27" s="32">
        <v>0</v>
      </c>
      <c r="K27" s="144"/>
      <c r="L27" s="147"/>
      <c r="M27" s="6">
        <v>1</v>
      </c>
      <c r="N27" s="144"/>
      <c r="O27" s="128"/>
      <c r="P27" s="6">
        <v>1</v>
      </c>
      <c r="Q27" s="144"/>
      <c r="R27" s="132"/>
      <c r="S27" s="6">
        <v>0</v>
      </c>
      <c r="T27" s="144"/>
      <c r="U27" s="128"/>
      <c r="V27" s="6">
        <v>1</v>
      </c>
      <c r="W27" s="144"/>
      <c r="X27" s="132"/>
      <c r="Y27" s="6">
        <v>0</v>
      </c>
      <c r="Z27" s="175"/>
      <c r="AA27" s="132"/>
      <c r="AB27" s="6">
        <v>1</v>
      </c>
      <c r="AC27" s="144"/>
      <c r="AD27" s="128"/>
      <c r="AE27" s="6">
        <v>1</v>
      </c>
      <c r="AF27" s="144"/>
      <c r="AG27" s="71">
        <v>0</v>
      </c>
      <c r="AH27" s="264"/>
      <c r="AI27" s="60"/>
      <c r="AJ27" s="60"/>
      <c r="AK27" s="35">
        <f t="shared" si="0"/>
        <v>6</v>
      </c>
      <c r="AL27" s="56"/>
      <c r="AM27" s="224"/>
    </row>
    <row r="28" spans="1:39" ht="15.75" customHeight="1" thickBot="1">
      <c r="A28" s="203"/>
      <c r="B28" s="263"/>
      <c r="C28" s="97" t="s">
        <v>13</v>
      </c>
      <c r="D28" s="103" t="s">
        <v>61</v>
      </c>
      <c r="E28" s="100" t="s">
        <v>10</v>
      </c>
      <c r="F28" s="253"/>
      <c r="G28" s="69">
        <v>0.5</v>
      </c>
      <c r="H28" s="145"/>
      <c r="I28" s="251"/>
      <c r="J28" s="69"/>
      <c r="K28" s="145"/>
      <c r="L28" s="154"/>
      <c r="M28" s="8"/>
      <c r="N28" s="145"/>
      <c r="O28" s="129"/>
      <c r="P28" s="8">
        <v>0</v>
      </c>
      <c r="Q28" s="145"/>
      <c r="R28" s="133"/>
      <c r="S28" s="8">
        <v>0</v>
      </c>
      <c r="T28" s="145"/>
      <c r="U28" s="129"/>
      <c r="V28" s="8"/>
      <c r="W28" s="145"/>
      <c r="X28" s="133"/>
      <c r="Y28" s="8"/>
      <c r="Z28" s="176"/>
      <c r="AA28" s="133"/>
      <c r="AB28" s="8"/>
      <c r="AC28" s="145"/>
      <c r="AD28" s="129"/>
      <c r="AE28" s="8"/>
      <c r="AF28" s="145"/>
      <c r="AG28" s="78">
        <v>0</v>
      </c>
      <c r="AH28" s="265"/>
      <c r="AI28" s="60"/>
      <c r="AJ28" s="60"/>
      <c r="AK28" s="36">
        <f t="shared" si="0"/>
        <v>0.5</v>
      </c>
      <c r="AL28" s="56"/>
      <c r="AM28" s="225"/>
    </row>
    <row r="29" spans="1:39" ht="15.75" customHeight="1" thickBot="1">
      <c r="A29" s="266">
        <v>6</v>
      </c>
      <c r="B29" s="160" t="s">
        <v>140</v>
      </c>
      <c r="C29" s="10">
        <v>1</v>
      </c>
      <c r="D29" s="65" t="s">
        <v>17</v>
      </c>
      <c r="E29" s="66" t="s">
        <v>10</v>
      </c>
      <c r="F29" s="187">
        <v>19</v>
      </c>
      <c r="G29" s="64">
        <v>1</v>
      </c>
      <c r="H29" s="137">
        <f>G29+G30+G31+G32</f>
        <v>4</v>
      </c>
      <c r="I29" s="188">
        <v>11</v>
      </c>
      <c r="J29" s="64">
        <v>1</v>
      </c>
      <c r="K29" s="137">
        <f>J29+J30+J31+J32+H29</f>
        <v>8</v>
      </c>
      <c r="L29" s="140">
        <v>3</v>
      </c>
      <c r="M29" s="64">
        <v>1</v>
      </c>
      <c r="N29" s="137">
        <f>M29+M30+M31+M32+K29</f>
        <v>10</v>
      </c>
      <c r="O29" s="146">
        <v>13</v>
      </c>
      <c r="P29" s="64">
        <v>0.5</v>
      </c>
      <c r="Q29" s="137">
        <f>P29+P30+P31+P32+N29</f>
        <v>12.5</v>
      </c>
      <c r="R29" s="140">
        <v>4</v>
      </c>
      <c r="S29" s="64">
        <v>1</v>
      </c>
      <c r="T29" s="137">
        <f>S29+S30+S31+S32+Q29</f>
        <v>15.5</v>
      </c>
      <c r="U29" s="146">
        <v>1</v>
      </c>
      <c r="V29" s="64">
        <v>1</v>
      </c>
      <c r="W29" s="137">
        <f>V29+V30+V31+V32+T29</f>
        <v>17</v>
      </c>
      <c r="X29" s="140">
        <v>2</v>
      </c>
      <c r="Y29" s="64">
        <v>0.5</v>
      </c>
      <c r="Z29" s="137">
        <f>Y29+Y30+Y31+Y32+W29</f>
        <v>20</v>
      </c>
      <c r="AA29" s="146">
        <v>8</v>
      </c>
      <c r="AB29" s="64">
        <v>0.5</v>
      </c>
      <c r="AC29" s="137">
        <f>AB29+AB30+AB31+AB32+Z29</f>
        <v>22.5</v>
      </c>
      <c r="AD29" s="140">
        <v>12</v>
      </c>
      <c r="AE29" s="64">
        <v>0.5</v>
      </c>
      <c r="AF29" s="137">
        <f>AE29+AE30+AE31+AE32+AC29</f>
        <v>26</v>
      </c>
      <c r="AG29" s="43">
        <v>0</v>
      </c>
      <c r="AH29" s="223"/>
      <c r="AI29" s="60"/>
      <c r="AJ29" s="60"/>
      <c r="AK29" s="33">
        <f>G29+J29+M29+P29+S29+V29+Y29+AB29+AE29</f>
        <v>7</v>
      </c>
      <c r="AL29" s="55"/>
      <c r="AM29" s="267" t="s">
        <v>166</v>
      </c>
    </row>
    <row r="30" spans="1:39" ht="15.75" customHeight="1" thickBot="1">
      <c r="A30" s="201"/>
      <c r="B30" s="160"/>
      <c r="C30" s="10">
        <v>2</v>
      </c>
      <c r="D30" s="65" t="s">
        <v>16</v>
      </c>
      <c r="E30" s="66" t="s">
        <v>10</v>
      </c>
      <c r="F30" s="141"/>
      <c r="G30" s="32">
        <v>1</v>
      </c>
      <c r="H30" s="138"/>
      <c r="I30" s="147"/>
      <c r="J30" s="32">
        <v>1</v>
      </c>
      <c r="K30" s="138"/>
      <c r="L30" s="141"/>
      <c r="M30" s="32">
        <v>0</v>
      </c>
      <c r="N30" s="138"/>
      <c r="O30" s="147"/>
      <c r="P30" s="32">
        <v>1</v>
      </c>
      <c r="Q30" s="138"/>
      <c r="R30" s="141"/>
      <c r="S30" s="32">
        <v>1</v>
      </c>
      <c r="T30" s="138"/>
      <c r="U30" s="147"/>
      <c r="V30" s="32">
        <v>0</v>
      </c>
      <c r="W30" s="138"/>
      <c r="X30" s="141"/>
      <c r="Y30" s="32">
        <v>0.5</v>
      </c>
      <c r="Z30" s="138"/>
      <c r="AA30" s="147"/>
      <c r="AB30" s="32">
        <v>1</v>
      </c>
      <c r="AC30" s="138"/>
      <c r="AD30" s="141"/>
      <c r="AE30" s="32">
        <v>1</v>
      </c>
      <c r="AF30" s="138"/>
      <c r="AG30" s="71">
        <v>0</v>
      </c>
      <c r="AH30" s="224"/>
      <c r="AI30" s="60"/>
      <c r="AJ30" s="60"/>
      <c r="AK30" s="34">
        <f>G30+J30+M30+P30+S30+V30+Y30+AB30+AE30</f>
        <v>6.5</v>
      </c>
      <c r="AL30" s="55"/>
      <c r="AM30" s="268"/>
    </row>
    <row r="31" spans="1:39" ht="15.75" customHeight="1" thickBot="1">
      <c r="A31" s="201"/>
      <c r="B31" s="160"/>
      <c r="C31" s="10">
        <v>3</v>
      </c>
      <c r="D31" s="65" t="s">
        <v>21</v>
      </c>
      <c r="E31" s="66" t="s">
        <v>11</v>
      </c>
      <c r="F31" s="141"/>
      <c r="G31" s="32">
        <v>1</v>
      </c>
      <c r="H31" s="138"/>
      <c r="I31" s="147"/>
      <c r="J31" s="32">
        <v>1</v>
      </c>
      <c r="K31" s="138"/>
      <c r="L31" s="141"/>
      <c r="M31" s="32">
        <v>0</v>
      </c>
      <c r="N31" s="138"/>
      <c r="O31" s="147"/>
      <c r="P31" s="32">
        <v>0</v>
      </c>
      <c r="Q31" s="138"/>
      <c r="R31" s="141"/>
      <c r="S31" s="32">
        <v>1</v>
      </c>
      <c r="T31" s="138"/>
      <c r="U31" s="147"/>
      <c r="V31" s="32">
        <v>0.5</v>
      </c>
      <c r="W31" s="138"/>
      <c r="X31" s="141"/>
      <c r="Y31" s="32">
        <v>1</v>
      </c>
      <c r="Z31" s="138"/>
      <c r="AA31" s="147"/>
      <c r="AB31" s="32">
        <v>0.5</v>
      </c>
      <c r="AC31" s="138"/>
      <c r="AD31" s="141"/>
      <c r="AE31" s="32">
        <v>1</v>
      </c>
      <c r="AF31" s="138"/>
      <c r="AG31" s="71">
        <v>0</v>
      </c>
      <c r="AH31" s="224"/>
      <c r="AI31" s="60"/>
      <c r="AJ31" s="60"/>
      <c r="AK31" s="34">
        <f>G31+J31+M31+P31+S31+V31+Y31+AB31+AE31</f>
        <v>6</v>
      </c>
      <c r="AL31" s="55"/>
      <c r="AM31" s="268"/>
    </row>
    <row r="32" spans="1:39" ht="15.75" customHeight="1" thickBot="1">
      <c r="A32" s="203"/>
      <c r="B32" s="263"/>
      <c r="C32" s="77">
        <v>4</v>
      </c>
      <c r="D32" s="67" t="s">
        <v>22</v>
      </c>
      <c r="E32" s="68" t="s">
        <v>11</v>
      </c>
      <c r="F32" s="251"/>
      <c r="G32" s="69">
        <v>1</v>
      </c>
      <c r="H32" s="139"/>
      <c r="I32" s="254"/>
      <c r="J32" s="69">
        <v>1</v>
      </c>
      <c r="K32" s="139"/>
      <c r="L32" s="142"/>
      <c r="M32" s="69">
        <v>1</v>
      </c>
      <c r="N32" s="139"/>
      <c r="O32" s="154"/>
      <c r="P32" s="69">
        <v>1</v>
      </c>
      <c r="Q32" s="139"/>
      <c r="R32" s="142"/>
      <c r="S32" s="69">
        <v>0</v>
      </c>
      <c r="T32" s="139"/>
      <c r="U32" s="154"/>
      <c r="V32" s="69">
        <v>0</v>
      </c>
      <c r="W32" s="139"/>
      <c r="X32" s="142"/>
      <c r="Y32" s="69">
        <v>1</v>
      </c>
      <c r="Z32" s="139"/>
      <c r="AA32" s="154"/>
      <c r="AB32" s="69">
        <v>0.5</v>
      </c>
      <c r="AC32" s="139"/>
      <c r="AD32" s="142"/>
      <c r="AE32" s="69">
        <v>1</v>
      </c>
      <c r="AF32" s="139"/>
      <c r="AG32" s="59">
        <v>0</v>
      </c>
      <c r="AH32" s="225"/>
      <c r="AI32" s="60"/>
      <c r="AJ32" s="60"/>
      <c r="AK32" s="36">
        <f>G32+J32+M32+P32+S32+V32+Y32+AB32+AE32</f>
        <v>6.5</v>
      </c>
      <c r="AL32" s="55"/>
      <c r="AM32" s="269"/>
    </row>
    <row r="33" spans="1:39" ht="15.75" customHeight="1" thickBot="1">
      <c r="A33" s="200">
        <v>7</v>
      </c>
      <c r="B33" s="159" t="s">
        <v>139</v>
      </c>
      <c r="C33" s="2">
        <v>1</v>
      </c>
      <c r="D33" s="62" t="s">
        <v>77</v>
      </c>
      <c r="E33" s="63" t="s">
        <v>45</v>
      </c>
      <c r="F33" s="146">
        <v>20</v>
      </c>
      <c r="G33" s="64">
        <v>1</v>
      </c>
      <c r="H33" s="134">
        <f>G33+G34+G35+G36</f>
        <v>3</v>
      </c>
      <c r="I33" s="140">
        <v>12</v>
      </c>
      <c r="J33" s="64">
        <v>1</v>
      </c>
      <c r="K33" s="134">
        <f>J33+J34+J35+J36+H33</f>
        <v>5.5</v>
      </c>
      <c r="L33" s="140">
        <v>5</v>
      </c>
      <c r="M33" s="64">
        <v>1</v>
      </c>
      <c r="N33" s="134">
        <f>M33+M34+M35+M36+K33</f>
        <v>8</v>
      </c>
      <c r="O33" s="146">
        <v>1</v>
      </c>
      <c r="P33" s="64">
        <v>0</v>
      </c>
      <c r="Q33" s="134">
        <f>P33+P34+P35+P36+N33</f>
        <v>9</v>
      </c>
      <c r="R33" s="146">
        <v>14</v>
      </c>
      <c r="S33" s="64">
        <v>0.5</v>
      </c>
      <c r="T33" s="134">
        <f>S33+S34+S35+S36+Q33</f>
        <v>10.5</v>
      </c>
      <c r="U33" s="140">
        <v>16</v>
      </c>
      <c r="V33" s="64">
        <v>1</v>
      </c>
      <c r="W33" s="134">
        <f>V33+V34+V35+V36+T33</f>
        <v>13.5</v>
      </c>
      <c r="X33" s="146">
        <v>13</v>
      </c>
      <c r="Y33" s="64">
        <v>0.5</v>
      </c>
      <c r="Z33" s="134">
        <f>Y33+Y34+Y35+Y36+W33</f>
        <v>15</v>
      </c>
      <c r="AA33" s="140">
        <v>9</v>
      </c>
      <c r="AB33" s="64">
        <v>1</v>
      </c>
      <c r="AC33" s="134">
        <f>AB33+AB34+AB35+AB36+Z33</f>
        <v>17.5</v>
      </c>
      <c r="AD33" s="146">
        <v>10</v>
      </c>
      <c r="AE33" s="64">
        <v>1</v>
      </c>
      <c r="AF33" s="134">
        <f>AE33+AE34+AE35+AE36+AC33</f>
        <v>18.5</v>
      </c>
      <c r="AG33" s="43">
        <v>0</v>
      </c>
      <c r="AH33" s="223"/>
      <c r="AI33" s="60"/>
      <c r="AJ33" s="60"/>
      <c r="AK33" s="33">
        <f t="shared" si="0"/>
        <v>7</v>
      </c>
      <c r="AL33" s="55"/>
      <c r="AM33" s="223" t="s">
        <v>186</v>
      </c>
    </row>
    <row r="34" spans="1:39" ht="15.75" customHeight="1" thickBot="1">
      <c r="A34" s="201"/>
      <c r="B34" s="160"/>
      <c r="C34" s="10">
        <v>2</v>
      </c>
      <c r="D34" s="65" t="s">
        <v>79</v>
      </c>
      <c r="E34" s="66" t="s">
        <v>10</v>
      </c>
      <c r="F34" s="147"/>
      <c r="G34" s="32">
        <v>1</v>
      </c>
      <c r="H34" s="135"/>
      <c r="I34" s="141"/>
      <c r="J34" s="32">
        <v>1</v>
      </c>
      <c r="K34" s="135"/>
      <c r="L34" s="141"/>
      <c r="M34" s="32">
        <v>1</v>
      </c>
      <c r="N34" s="135"/>
      <c r="O34" s="147"/>
      <c r="P34" s="5">
        <v>1</v>
      </c>
      <c r="Q34" s="135"/>
      <c r="R34" s="147"/>
      <c r="S34" s="32">
        <v>1</v>
      </c>
      <c r="T34" s="135"/>
      <c r="U34" s="141"/>
      <c r="V34" s="32">
        <v>1</v>
      </c>
      <c r="W34" s="135"/>
      <c r="X34" s="147"/>
      <c r="Y34" s="32">
        <v>1</v>
      </c>
      <c r="Z34" s="135"/>
      <c r="AA34" s="141"/>
      <c r="AB34" s="32">
        <v>1</v>
      </c>
      <c r="AC34" s="135"/>
      <c r="AD34" s="147"/>
      <c r="AE34" s="32">
        <v>0</v>
      </c>
      <c r="AF34" s="135"/>
      <c r="AG34" s="71">
        <v>0</v>
      </c>
      <c r="AH34" s="224"/>
      <c r="AI34" s="60"/>
      <c r="AJ34" s="60"/>
      <c r="AK34" s="34">
        <f t="shared" si="0"/>
        <v>8</v>
      </c>
      <c r="AL34" s="55"/>
      <c r="AM34" s="224"/>
    </row>
    <row r="35" spans="1:39" ht="15.75" customHeight="1" thickBot="1">
      <c r="A35" s="201"/>
      <c r="B35" s="160"/>
      <c r="C35" s="10">
        <v>3</v>
      </c>
      <c r="D35" s="65" t="s">
        <v>81</v>
      </c>
      <c r="E35" s="66" t="s">
        <v>11</v>
      </c>
      <c r="F35" s="147"/>
      <c r="G35" s="32">
        <v>1</v>
      </c>
      <c r="H35" s="135"/>
      <c r="I35" s="141"/>
      <c r="J35" s="32">
        <v>0.5</v>
      </c>
      <c r="K35" s="135"/>
      <c r="L35" s="141"/>
      <c r="M35" s="32">
        <v>0.5</v>
      </c>
      <c r="N35" s="135"/>
      <c r="O35" s="147"/>
      <c r="P35" s="32">
        <v>0</v>
      </c>
      <c r="Q35" s="135"/>
      <c r="R35" s="147"/>
      <c r="S35" s="32">
        <v>0</v>
      </c>
      <c r="T35" s="135"/>
      <c r="U35" s="141"/>
      <c r="V35" s="32">
        <v>1</v>
      </c>
      <c r="W35" s="135"/>
      <c r="X35" s="147"/>
      <c r="Y35" s="32">
        <v>0</v>
      </c>
      <c r="Z35" s="135"/>
      <c r="AA35" s="141"/>
      <c r="AB35" s="32">
        <v>0.5</v>
      </c>
      <c r="AC35" s="135"/>
      <c r="AD35" s="147"/>
      <c r="AE35" s="32">
        <v>0</v>
      </c>
      <c r="AF35" s="135"/>
      <c r="AG35" s="71">
        <v>0</v>
      </c>
      <c r="AH35" s="224"/>
      <c r="AI35" s="60"/>
      <c r="AJ35" s="60"/>
      <c r="AK35" s="34">
        <f t="shared" si="0"/>
        <v>3.5</v>
      </c>
      <c r="AL35" s="55"/>
      <c r="AM35" s="224"/>
    </row>
    <row r="36" spans="1:39" ht="15.75" customHeight="1" thickBot="1">
      <c r="A36" s="202"/>
      <c r="B36" s="161"/>
      <c r="C36" s="77">
        <v>4</v>
      </c>
      <c r="D36" s="73" t="s">
        <v>83</v>
      </c>
      <c r="E36" s="74" t="s">
        <v>11</v>
      </c>
      <c r="F36" s="254"/>
      <c r="G36" s="69">
        <v>0</v>
      </c>
      <c r="H36" s="136"/>
      <c r="I36" s="251"/>
      <c r="J36" s="69">
        <v>0</v>
      </c>
      <c r="K36" s="136"/>
      <c r="L36" s="142"/>
      <c r="M36" s="69">
        <v>0</v>
      </c>
      <c r="N36" s="136"/>
      <c r="O36" s="154"/>
      <c r="P36" s="69">
        <v>0</v>
      </c>
      <c r="Q36" s="136"/>
      <c r="R36" s="154"/>
      <c r="S36" s="69">
        <v>0</v>
      </c>
      <c r="T36" s="136"/>
      <c r="U36" s="142"/>
      <c r="V36" s="69">
        <v>0</v>
      </c>
      <c r="W36" s="136"/>
      <c r="X36" s="154"/>
      <c r="Y36" s="69">
        <v>0</v>
      </c>
      <c r="Z36" s="136"/>
      <c r="AA36" s="142"/>
      <c r="AB36" s="69">
        <v>0</v>
      </c>
      <c r="AC36" s="136"/>
      <c r="AD36" s="154"/>
      <c r="AE36" s="69">
        <v>0</v>
      </c>
      <c r="AF36" s="136"/>
      <c r="AG36" s="59">
        <v>0</v>
      </c>
      <c r="AH36" s="224"/>
      <c r="AI36" s="60"/>
      <c r="AJ36" s="60"/>
      <c r="AK36" s="36">
        <f t="shared" si="0"/>
        <v>0</v>
      </c>
      <c r="AL36" s="55"/>
      <c r="AM36" s="224"/>
    </row>
    <row r="37" spans="1:39" ht="15.75" customHeight="1">
      <c r="A37" s="162">
        <v>8</v>
      </c>
      <c r="B37" s="159" t="s">
        <v>42</v>
      </c>
      <c r="C37" s="104">
        <v>1</v>
      </c>
      <c r="D37" s="113" t="s">
        <v>30</v>
      </c>
      <c r="E37" s="116" t="s">
        <v>11</v>
      </c>
      <c r="F37" s="170">
        <v>21</v>
      </c>
      <c r="G37" s="11">
        <v>1</v>
      </c>
      <c r="H37" s="172">
        <f>G37+G38+G39+G40+G41</f>
        <v>4</v>
      </c>
      <c r="I37" s="236">
        <v>13</v>
      </c>
      <c r="J37" s="11">
        <v>0</v>
      </c>
      <c r="K37" s="144">
        <f>J37+J38+J39+J41+J40+H37</f>
        <v>6</v>
      </c>
      <c r="L37" s="141">
        <v>1</v>
      </c>
      <c r="M37" s="11">
        <v>1</v>
      </c>
      <c r="N37" s="144">
        <f>M37+M38+M39+M41+M40+K37</f>
        <v>9</v>
      </c>
      <c r="O37" s="238">
        <v>3</v>
      </c>
      <c r="P37" s="11"/>
      <c r="Q37" s="144">
        <f>P37+P38+P39+P41+P40+N37</f>
        <v>10</v>
      </c>
      <c r="R37" s="235">
        <v>10</v>
      </c>
      <c r="S37" s="11">
        <v>0.5</v>
      </c>
      <c r="T37" s="144">
        <f>S37+S38+S39+S41+S40+Q37</f>
        <v>11.5</v>
      </c>
      <c r="U37" s="238">
        <v>15</v>
      </c>
      <c r="V37" s="11">
        <v>0</v>
      </c>
      <c r="W37" s="144">
        <f>V37+V38+V39+V41+V40+T37</f>
        <v>13</v>
      </c>
      <c r="X37" s="238">
        <v>5</v>
      </c>
      <c r="Y37" s="11">
        <v>1</v>
      </c>
      <c r="Z37" s="175">
        <f>Y37+Y38+Y39+Y41+Y40+W37</f>
        <v>17</v>
      </c>
      <c r="AA37" s="235">
        <v>6</v>
      </c>
      <c r="AB37" s="11">
        <v>0.5</v>
      </c>
      <c r="AC37" s="144">
        <f>AB37+AB38+AB39+AB41+AB40+Z37</f>
        <v>18.5</v>
      </c>
      <c r="AD37" s="235">
        <v>2</v>
      </c>
      <c r="AE37" s="11">
        <v>0</v>
      </c>
      <c r="AF37" s="144">
        <f>AE37+AE38+AE39+AE41+AE40+AC37</f>
        <v>21</v>
      </c>
      <c r="AG37" s="43"/>
      <c r="AH37" s="44"/>
      <c r="AI37" s="44"/>
      <c r="AJ37" s="44"/>
      <c r="AK37" s="33">
        <f t="shared" si="0"/>
        <v>4</v>
      </c>
      <c r="AL37" s="55"/>
      <c r="AM37" s="229">
        <v>5</v>
      </c>
    </row>
    <row r="38" spans="1:39" ht="15.75" customHeight="1">
      <c r="A38" s="163"/>
      <c r="B38" s="160"/>
      <c r="C38" s="96">
        <v>2</v>
      </c>
      <c r="D38" s="114" t="s">
        <v>51</v>
      </c>
      <c r="E38" s="110" t="s">
        <v>11</v>
      </c>
      <c r="F38" s="171"/>
      <c r="G38" s="5">
        <v>1</v>
      </c>
      <c r="H38" s="138"/>
      <c r="I38" s="237"/>
      <c r="J38" s="5">
        <v>1</v>
      </c>
      <c r="K38" s="144"/>
      <c r="L38" s="240"/>
      <c r="M38" s="5">
        <v>0</v>
      </c>
      <c r="N38" s="144"/>
      <c r="O38" s="127"/>
      <c r="P38" s="5">
        <v>0</v>
      </c>
      <c r="Q38" s="144"/>
      <c r="R38" s="131"/>
      <c r="S38" s="5"/>
      <c r="T38" s="144"/>
      <c r="U38" s="127"/>
      <c r="V38" s="5">
        <v>0</v>
      </c>
      <c r="W38" s="144"/>
      <c r="X38" s="127"/>
      <c r="Y38" s="5">
        <v>1</v>
      </c>
      <c r="Z38" s="175"/>
      <c r="AA38" s="131"/>
      <c r="AB38" s="5">
        <v>0</v>
      </c>
      <c r="AC38" s="144"/>
      <c r="AD38" s="131"/>
      <c r="AE38" s="5">
        <v>1</v>
      </c>
      <c r="AF38" s="144"/>
      <c r="AG38" s="12"/>
      <c r="AH38" s="13"/>
      <c r="AI38" s="13"/>
      <c r="AJ38" s="13"/>
      <c r="AK38" s="34">
        <f t="shared" si="0"/>
        <v>4</v>
      </c>
      <c r="AL38" s="56"/>
      <c r="AM38" s="230"/>
    </row>
    <row r="39" spans="1:39" ht="15.75" customHeight="1">
      <c r="A39" s="163"/>
      <c r="B39" s="160"/>
      <c r="C39" s="96">
        <v>3</v>
      </c>
      <c r="D39" s="114" t="s">
        <v>49</v>
      </c>
      <c r="E39" s="110" t="s">
        <v>11</v>
      </c>
      <c r="F39" s="171"/>
      <c r="G39" s="5"/>
      <c r="H39" s="138"/>
      <c r="I39" s="237"/>
      <c r="J39" s="5"/>
      <c r="K39" s="144"/>
      <c r="L39" s="240"/>
      <c r="M39" s="5"/>
      <c r="N39" s="144"/>
      <c r="O39" s="127"/>
      <c r="P39" s="5">
        <v>1</v>
      </c>
      <c r="Q39" s="144"/>
      <c r="R39" s="131"/>
      <c r="S39" s="5">
        <v>0</v>
      </c>
      <c r="T39" s="144"/>
      <c r="U39" s="127"/>
      <c r="V39" s="5"/>
      <c r="W39" s="144"/>
      <c r="X39" s="127"/>
      <c r="Y39" s="5"/>
      <c r="Z39" s="175"/>
      <c r="AA39" s="131"/>
      <c r="AB39" s="5"/>
      <c r="AC39" s="144"/>
      <c r="AD39" s="131"/>
      <c r="AE39" s="5"/>
      <c r="AF39" s="144"/>
      <c r="AG39" s="12"/>
      <c r="AH39" s="13"/>
      <c r="AI39" s="13"/>
      <c r="AJ39" s="13"/>
      <c r="AK39" s="34">
        <f t="shared" si="0"/>
        <v>1</v>
      </c>
      <c r="AL39" s="56"/>
      <c r="AM39" s="230"/>
    </row>
    <row r="40" spans="1:39" ht="15.75" customHeight="1" thickBot="1">
      <c r="A40" s="163"/>
      <c r="B40" s="160"/>
      <c r="C40" s="96">
        <v>4</v>
      </c>
      <c r="D40" s="114" t="s">
        <v>50</v>
      </c>
      <c r="E40" s="110" t="s">
        <v>12</v>
      </c>
      <c r="F40" s="171"/>
      <c r="G40" s="5">
        <v>1</v>
      </c>
      <c r="H40" s="138"/>
      <c r="I40" s="237"/>
      <c r="J40" s="5">
        <v>1</v>
      </c>
      <c r="K40" s="144"/>
      <c r="L40" s="240"/>
      <c r="M40" s="5">
        <v>1</v>
      </c>
      <c r="N40" s="144"/>
      <c r="O40" s="128"/>
      <c r="P40" s="6">
        <v>0</v>
      </c>
      <c r="Q40" s="144"/>
      <c r="R40" s="132"/>
      <c r="S40" s="6">
        <v>1</v>
      </c>
      <c r="T40" s="144"/>
      <c r="U40" s="128"/>
      <c r="V40" s="6">
        <v>0.5</v>
      </c>
      <c r="W40" s="144"/>
      <c r="X40" s="128"/>
      <c r="Y40" s="6">
        <v>1</v>
      </c>
      <c r="Z40" s="175"/>
      <c r="AA40" s="132"/>
      <c r="AB40" s="6">
        <v>0.5</v>
      </c>
      <c r="AC40" s="144"/>
      <c r="AD40" s="132"/>
      <c r="AE40" s="6">
        <v>1</v>
      </c>
      <c r="AF40" s="144"/>
      <c r="AG40" s="12"/>
      <c r="AH40" s="13"/>
      <c r="AI40" s="13"/>
      <c r="AJ40" s="13"/>
      <c r="AK40" s="34">
        <f t="shared" si="0"/>
        <v>7</v>
      </c>
      <c r="AL40" s="57"/>
      <c r="AM40" s="230"/>
    </row>
    <row r="41" spans="1:39" ht="15.75" customHeight="1" thickBot="1">
      <c r="A41" s="163"/>
      <c r="B41" s="161"/>
      <c r="C41" s="112" t="s">
        <v>13</v>
      </c>
      <c r="D41" s="115" t="s">
        <v>47</v>
      </c>
      <c r="E41" s="117" t="s">
        <v>11</v>
      </c>
      <c r="F41" s="171"/>
      <c r="G41" s="6">
        <v>1</v>
      </c>
      <c r="H41" s="173"/>
      <c r="I41" s="237"/>
      <c r="J41" s="6">
        <v>0</v>
      </c>
      <c r="K41" s="144"/>
      <c r="L41" s="240"/>
      <c r="M41" s="6">
        <v>1</v>
      </c>
      <c r="N41" s="144"/>
      <c r="O41" s="128"/>
      <c r="P41" s="6">
        <v>0</v>
      </c>
      <c r="Q41" s="144"/>
      <c r="R41" s="132"/>
      <c r="S41" s="6">
        <v>0</v>
      </c>
      <c r="T41" s="144"/>
      <c r="U41" s="128"/>
      <c r="V41" s="6">
        <v>1</v>
      </c>
      <c r="W41" s="144"/>
      <c r="X41" s="128"/>
      <c r="Y41" s="6">
        <v>1</v>
      </c>
      <c r="Z41" s="175"/>
      <c r="AA41" s="132"/>
      <c r="AB41" s="6">
        <v>0.5</v>
      </c>
      <c r="AC41" s="144"/>
      <c r="AD41" s="132"/>
      <c r="AE41" s="6">
        <v>0.5</v>
      </c>
      <c r="AF41" s="144"/>
      <c r="AG41" s="15"/>
      <c r="AH41" s="16"/>
      <c r="AI41" s="16"/>
      <c r="AJ41" s="16"/>
      <c r="AK41" s="36">
        <f t="shared" si="0"/>
        <v>5</v>
      </c>
      <c r="AL41" s="80"/>
      <c r="AM41" s="232"/>
    </row>
    <row r="42" spans="1:39" ht="15.75" customHeight="1">
      <c r="A42" s="165">
        <v>9</v>
      </c>
      <c r="B42" s="159" t="s">
        <v>142</v>
      </c>
      <c r="C42" s="2">
        <v>1</v>
      </c>
      <c r="D42" s="62" t="s">
        <v>58</v>
      </c>
      <c r="E42" s="63" t="s">
        <v>10</v>
      </c>
      <c r="F42" s="126">
        <v>22</v>
      </c>
      <c r="G42" s="3">
        <v>1</v>
      </c>
      <c r="H42" s="137">
        <f>G42+G43+G44+1</f>
        <v>4</v>
      </c>
      <c r="I42" s="189">
        <v>3</v>
      </c>
      <c r="J42" s="3">
        <v>0</v>
      </c>
      <c r="K42" s="149">
        <f>H42+J42+J43+J44+J45</f>
        <v>5</v>
      </c>
      <c r="L42" s="130">
        <v>4</v>
      </c>
      <c r="M42" s="37">
        <v>0</v>
      </c>
      <c r="N42" s="149">
        <f>K42+M42+M43+M44+M45</f>
        <v>6.5</v>
      </c>
      <c r="O42" s="130">
        <v>2</v>
      </c>
      <c r="P42" s="3">
        <v>0.5</v>
      </c>
      <c r="Q42" s="149">
        <f>N42+P42+P43+P44+P45</f>
        <v>8.5</v>
      </c>
      <c r="R42" s="126">
        <v>16</v>
      </c>
      <c r="S42" s="3">
        <v>1</v>
      </c>
      <c r="T42" s="149">
        <f>Q42+S42+S43+S44+S45</f>
        <v>10.5</v>
      </c>
      <c r="U42" s="130">
        <v>5</v>
      </c>
      <c r="V42" s="3">
        <v>1</v>
      </c>
      <c r="W42" s="149">
        <f>T42+V42+V43+V44+V45</f>
        <v>12</v>
      </c>
      <c r="X42" s="126">
        <v>11</v>
      </c>
      <c r="Y42" s="3">
        <v>1</v>
      </c>
      <c r="Z42" s="149">
        <f>W42+Y42+Y43+Y44+Y45</f>
        <v>14.5</v>
      </c>
      <c r="AA42" s="126">
        <v>7</v>
      </c>
      <c r="AB42" s="3">
        <v>0</v>
      </c>
      <c r="AC42" s="149">
        <f>Z42+AB42+AB43+AB44+AB45</f>
        <v>16</v>
      </c>
      <c r="AD42" s="130">
        <v>20</v>
      </c>
      <c r="AE42" s="3">
        <v>1</v>
      </c>
      <c r="AF42" s="149">
        <f>AC42+AE42+AE43+AE44+AE45</f>
        <v>19</v>
      </c>
      <c r="AG42" s="71"/>
      <c r="AH42" s="79"/>
      <c r="AI42" s="79"/>
      <c r="AJ42" s="79"/>
      <c r="AK42" s="44">
        <f>G42+J42+M42+P42+S42+V42+Y42+AB42+AE42</f>
        <v>5.5</v>
      </c>
      <c r="AL42" s="56"/>
      <c r="AM42" s="223" t="s">
        <v>170</v>
      </c>
    </row>
    <row r="43" spans="1:39" ht="15.75" customHeight="1">
      <c r="A43" s="166"/>
      <c r="B43" s="160"/>
      <c r="C43" s="4">
        <v>2</v>
      </c>
      <c r="D43" s="65" t="s">
        <v>31</v>
      </c>
      <c r="E43" s="66" t="s">
        <v>11</v>
      </c>
      <c r="F43" s="127"/>
      <c r="G43" s="5">
        <v>1</v>
      </c>
      <c r="H43" s="138"/>
      <c r="I43" s="190"/>
      <c r="J43" s="5">
        <v>0</v>
      </c>
      <c r="K43" s="150"/>
      <c r="L43" s="131"/>
      <c r="M43" s="38">
        <v>0</v>
      </c>
      <c r="N43" s="150"/>
      <c r="O43" s="131"/>
      <c r="P43" s="5">
        <v>0</v>
      </c>
      <c r="Q43" s="150"/>
      <c r="R43" s="127"/>
      <c r="S43" s="5">
        <v>1</v>
      </c>
      <c r="T43" s="150"/>
      <c r="U43" s="131"/>
      <c r="V43" s="5">
        <v>0.5</v>
      </c>
      <c r="W43" s="150"/>
      <c r="X43" s="127"/>
      <c r="Y43" s="5">
        <v>0</v>
      </c>
      <c r="Z43" s="150"/>
      <c r="AA43" s="127"/>
      <c r="AB43" s="5">
        <v>0</v>
      </c>
      <c r="AC43" s="150"/>
      <c r="AD43" s="131"/>
      <c r="AE43" s="5">
        <v>1</v>
      </c>
      <c r="AF43" s="150"/>
      <c r="AG43" s="12"/>
      <c r="AH43" s="13"/>
      <c r="AI43" s="13"/>
      <c r="AJ43" s="13"/>
      <c r="AK43" s="13">
        <f>G43+J43+M43+P43+S43+V43+Y43+AB43+AE43</f>
        <v>3.5</v>
      </c>
      <c r="AL43" s="56"/>
      <c r="AM43" s="224"/>
    </row>
    <row r="44" spans="1:39" ht="15.75" customHeight="1" thickBot="1">
      <c r="A44" s="166"/>
      <c r="B44" s="160"/>
      <c r="C44" s="4">
        <v>3</v>
      </c>
      <c r="D44" s="65" t="s">
        <v>33</v>
      </c>
      <c r="E44" s="66" t="s">
        <v>11</v>
      </c>
      <c r="F44" s="127"/>
      <c r="G44" s="5">
        <v>1</v>
      </c>
      <c r="H44" s="138"/>
      <c r="I44" s="190"/>
      <c r="J44" s="5">
        <v>0</v>
      </c>
      <c r="K44" s="150"/>
      <c r="L44" s="131"/>
      <c r="M44" s="38">
        <v>1</v>
      </c>
      <c r="N44" s="150"/>
      <c r="O44" s="131"/>
      <c r="P44" s="5">
        <v>0.5</v>
      </c>
      <c r="Q44" s="150"/>
      <c r="R44" s="127"/>
      <c r="S44" s="5">
        <v>0</v>
      </c>
      <c r="T44" s="150"/>
      <c r="U44" s="131"/>
      <c r="V44" s="5">
        <v>0</v>
      </c>
      <c r="W44" s="150"/>
      <c r="X44" s="127"/>
      <c r="Y44" s="5">
        <v>0.5</v>
      </c>
      <c r="Z44" s="150"/>
      <c r="AA44" s="127"/>
      <c r="AB44" s="5">
        <v>0.5</v>
      </c>
      <c r="AC44" s="150"/>
      <c r="AD44" s="131"/>
      <c r="AE44" s="5">
        <v>0.5</v>
      </c>
      <c r="AF44" s="150"/>
      <c r="AG44" s="12"/>
      <c r="AH44" s="13"/>
      <c r="AI44" s="13"/>
      <c r="AJ44" s="13"/>
      <c r="AK44" s="13">
        <f>G44+J44+M44+P44+S44+V44+Y44+AB44+AE44</f>
        <v>4</v>
      </c>
      <c r="AL44" s="57"/>
      <c r="AM44" s="224"/>
    </row>
    <row r="45" spans="1:39" ht="15.75" customHeight="1" thickBot="1">
      <c r="A45" s="167"/>
      <c r="B45" s="160"/>
      <c r="C45" s="9">
        <v>4</v>
      </c>
      <c r="D45" s="67" t="s">
        <v>32</v>
      </c>
      <c r="E45" s="68" t="s">
        <v>12</v>
      </c>
      <c r="F45" s="128"/>
      <c r="G45" s="6" t="s">
        <v>162</v>
      </c>
      <c r="H45" s="139"/>
      <c r="I45" s="239"/>
      <c r="J45" s="6">
        <v>1</v>
      </c>
      <c r="K45" s="151"/>
      <c r="L45" s="132"/>
      <c r="M45" s="39">
        <v>0.5</v>
      </c>
      <c r="N45" s="151"/>
      <c r="O45" s="132"/>
      <c r="P45" s="6">
        <v>1</v>
      </c>
      <c r="Q45" s="151"/>
      <c r="R45" s="128"/>
      <c r="S45" s="6">
        <v>0</v>
      </c>
      <c r="T45" s="151"/>
      <c r="U45" s="132"/>
      <c r="V45" s="6">
        <v>0</v>
      </c>
      <c r="W45" s="151"/>
      <c r="X45" s="128"/>
      <c r="Y45" s="6">
        <v>1</v>
      </c>
      <c r="Z45" s="151"/>
      <c r="AA45" s="128"/>
      <c r="AB45" s="6">
        <v>1</v>
      </c>
      <c r="AC45" s="151"/>
      <c r="AD45" s="132"/>
      <c r="AE45" s="6">
        <v>0.5</v>
      </c>
      <c r="AF45" s="151"/>
      <c r="AG45" s="76"/>
      <c r="AH45" s="52"/>
      <c r="AI45" s="52"/>
      <c r="AJ45" s="52"/>
      <c r="AK45" s="52">
        <f>1+J45+M45+P45+S45+V45+Y45+AB45+AE45</f>
        <v>6</v>
      </c>
      <c r="AL45" s="56"/>
      <c r="AM45" s="224"/>
    </row>
    <row r="46" spans="1:39" ht="15.75" customHeight="1">
      <c r="A46" s="165">
        <v>10</v>
      </c>
      <c r="B46" s="193" t="s">
        <v>141</v>
      </c>
      <c r="C46" s="10">
        <v>1</v>
      </c>
      <c r="D46" s="65" t="s">
        <v>54</v>
      </c>
      <c r="E46" s="66" t="s">
        <v>10</v>
      </c>
      <c r="F46" s="130">
        <v>23</v>
      </c>
      <c r="G46" s="3">
        <v>0.5</v>
      </c>
      <c r="H46" s="134">
        <f>G46+G47+G48+G49</f>
        <v>3.5</v>
      </c>
      <c r="I46" s="189">
        <v>1</v>
      </c>
      <c r="J46" s="3">
        <v>0</v>
      </c>
      <c r="K46" s="149">
        <f>H46+J46+J47+J48+J49</f>
        <v>4.5</v>
      </c>
      <c r="L46" s="130">
        <v>15</v>
      </c>
      <c r="M46" s="3">
        <v>0</v>
      </c>
      <c r="N46" s="149">
        <f>K46+M46+M47+M48+M49</f>
        <v>5.5</v>
      </c>
      <c r="O46" s="130">
        <v>25</v>
      </c>
      <c r="P46" s="3">
        <v>1</v>
      </c>
      <c r="Q46" s="149">
        <f>N46+P46+P47+P48+P49</f>
        <v>9.5</v>
      </c>
      <c r="R46" s="126">
        <v>8</v>
      </c>
      <c r="S46" s="3">
        <v>0.5</v>
      </c>
      <c r="T46" s="149">
        <f>Q46+S46+S47+S48+S49</f>
        <v>12</v>
      </c>
      <c r="U46" s="126">
        <v>3</v>
      </c>
      <c r="V46" s="3">
        <v>1</v>
      </c>
      <c r="W46" s="149">
        <f>T46+V46+V47+V48+V49</f>
        <v>14</v>
      </c>
      <c r="X46" s="130">
        <v>4</v>
      </c>
      <c r="Y46" s="3">
        <v>0</v>
      </c>
      <c r="Z46" s="149">
        <f>W46+Y46+Y47+Y48+Y49</f>
        <v>15.5</v>
      </c>
      <c r="AA46" s="126">
        <v>2</v>
      </c>
      <c r="AB46" s="3">
        <v>0</v>
      </c>
      <c r="AC46" s="134">
        <f>Z46+AB46+AB47+AB48+AB49</f>
        <v>16.5</v>
      </c>
      <c r="AD46" s="130">
        <v>7</v>
      </c>
      <c r="AE46" s="3">
        <v>0</v>
      </c>
      <c r="AF46" s="134">
        <f>AC46+AE46+AE47+AE48+AE49</f>
        <v>19.5</v>
      </c>
      <c r="AG46" s="43"/>
      <c r="AH46" s="44"/>
      <c r="AI46" s="44"/>
      <c r="AJ46" s="44"/>
      <c r="AK46" s="44">
        <f t="shared" si="0"/>
        <v>3</v>
      </c>
      <c r="AL46" s="55"/>
      <c r="AM46" s="223" t="s">
        <v>171</v>
      </c>
    </row>
    <row r="47" spans="1:39" ht="15.75" customHeight="1">
      <c r="A47" s="166"/>
      <c r="B47" s="194"/>
      <c r="C47" s="4">
        <v>2</v>
      </c>
      <c r="D47" s="65" t="s">
        <v>35</v>
      </c>
      <c r="E47" s="66" t="s">
        <v>11</v>
      </c>
      <c r="F47" s="131"/>
      <c r="G47" s="5">
        <v>1</v>
      </c>
      <c r="H47" s="135"/>
      <c r="I47" s="190"/>
      <c r="J47" s="5">
        <v>0</v>
      </c>
      <c r="K47" s="150"/>
      <c r="L47" s="131"/>
      <c r="M47" s="5">
        <v>0</v>
      </c>
      <c r="N47" s="150"/>
      <c r="O47" s="131"/>
      <c r="P47" s="5">
        <v>1</v>
      </c>
      <c r="Q47" s="150"/>
      <c r="R47" s="127"/>
      <c r="S47" s="5">
        <v>1</v>
      </c>
      <c r="T47" s="150"/>
      <c r="U47" s="127"/>
      <c r="V47" s="5">
        <v>0</v>
      </c>
      <c r="W47" s="150"/>
      <c r="X47" s="131"/>
      <c r="Y47" s="5">
        <v>1</v>
      </c>
      <c r="Z47" s="150"/>
      <c r="AA47" s="127"/>
      <c r="AB47" s="5">
        <v>1</v>
      </c>
      <c r="AC47" s="135"/>
      <c r="AD47" s="131"/>
      <c r="AE47" s="5">
        <v>1</v>
      </c>
      <c r="AF47" s="135"/>
      <c r="AG47" s="12"/>
      <c r="AH47" s="13"/>
      <c r="AI47" s="13"/>
      <c r="AJ47" s="13"/>
      <c r="AK47" s="13">
        <f t="shared" si="0"/>
        <v>6</v>
      </c>
      <c r="AL47" s="56"/>
      <c r="AM47" s="233"/>
    </row>
    <row r="48" spans="1:39" ht="15.75" customHeight="1">
      <c r="A48" s="166"/>
      <c r="B48" s="194"/>
      <c r="C48" s="4">
        <v>3</v>
      </c>
      <c r="D48" s="65" t="s">
        <v>36</v>
      </c>
      <c r="E48" s="66" t="s">
        <v>11</v>
      </c>
      <c r="F48" s="131"/>
      <c r="G48" s="5">
        <v>1</v>
      </c>
      <c r="H48" s="135"/>
      <c r="I48" s="190"/>
      <c r="J48" s="5">
        <v>1</v>
      </c>
      <c r="K48" s="150"/>
      <c r="L48" s="131"/>
      <c r="M48" s="5">
        <v>0</v>
      </c>
      <c r="N48" s="150"/>
      <c r="O48" s="131"/>
      <c r="P48" s="5">
        <v>1</v>
      </c>
      <c r="Q48" s="150"/>
      <c r="R48" s="127"/>
      <c r="S48" s="5">
        <v>1</v>
      </c>
      <c r="T48" s="150"/>
      <c r="U48" s="127"/>
      <c r="V48" s="5">
        <v>0</v>
      </c>
      <c r="W48" s="150"/>
      <c r="X48" s="131"/>
      <c r="Y48" s="5">
        <v>0</v>
      </c>
      <c r="Z48" s="150"/>
      <c r="AA48" s="127"/>
      <c r="AB48" s="5">
        <v>0</v>
      </c>
      <c r="AC48" s="135"/>
      <c r="AD48" s="131"/>
      <c r="AE48" s="5">
        <v>1</v>
      </c>
      <c r="AF48" s="135"/>
      <c r="AG48" s="12"/>
      <c r="AH48" s="13"/>
      <c r="AI48" s="13"/>
      <c r="AJ48" s="13"/>
      <c r="AK48" s="13">
        <f t="shared" si="0"/>
        <v>5</v>
      </c>
      <c r="AL48" s="56"/>
      <c r="AM48" s="233"/>
    </row>
    <row r="49" spans="1:39" ht="15.75" customHeight="1" thickBot="1">
      <c r="A49" s="168"/>
      <c r="B49" s="195"/>
      <c r="C49" s="9">
        <v>4</v>
      </c>
      <c r="D49" s="67" t="s">
        <v>37</v>
      </c>
      <c r="E49" s="68" t="s">
        <v>11</v>
      </c>
      <c r="F49" s="133"/>
      <c r="G49" s="8">
        <v>1</v>
      </c>
      <c r="H49" s="136"/>
      <c r="I49" s="191"/>
      <c r="J49" s="8">
        <v>0</v>
      </c>
      <c r="K49" s="151"/>
      <c r="L49" s="133"/>
      <c r="M49" s="8">
        <v>1</v>
      </c>
      <c r="N49" s="151"/>
      <c r="O49" s="133"/>
      <c r="P49" s="8">
        <v>1</v>
      </c>
      <c r="Q49" s="151"/>
      <c r="R49" s="129"/>
      <c r="S49" s="8">
        <v>0</v>
      </c>
      <c r="T49" s="151"/>
      <c r="U49" s="129"/>
      <c r="V49" s="8">
        <v>1</v>
      </c>
      <c r="W49" s="151"/>
      <c r="X49" s="133"/>
      <c r="Y49" s="8">
        <v>0.5</v>
      </c>
      <c r="Z49" s="151"/>
      <c r="AA49" s="129"/>
      <c r="AB49" s="8">
        <v>0</v>
      </c>
      <c r="AC49" s="169"/>
      <c r="AD49" s="133"/>
      <c r="AE49" s="8">
        <v>1</v>
      </c>
      <c r="AF49" s="169"/>
      <c r="AG49" s="76"/>
      <c r="AH49" s="52"/>
      <c r="AI49" s="52"/>
      <c r="AJ49" s="52"/>
      <c r="AK49" s="52">
        <f t="shared" si="0"/>
        <v>5.5</v>
      </c>
      <c r="AL49" s="56"/>
      <c r="AM49" s="234"/>
    </row>
    <row r="50" spans="1:39" ht="15.75" customHeight="1">
      <c r="A50" s="165">
        <v>11</v>
      </c>
      <c r="B50" s="193" t="s">
        <v>144</v>
      </c>
      <c r="C50" s="2">
        <v>1</v>
      </c>
      <c r="D50" s="62" t="s">
        <v>70</v>
      </c>
      <c r="E50" s="63" t="s">
        <v>11</v>
      </c>
      <c r="F50" s="126">
        <v>24</v>
      </c>
      <c r="G50" s="3">
        <v>1</v>
      </c>
      <c r="H50" s="137">
        <f>G50+G51+G52+G53</f>
        <v>4</v>
      </c>
      <c r="I50" s="155">
        <v>6</v>
      </c>
      <c r="J50" s="3">
        <v>0</v>
      </c>
      <c r="K50" s="149">
        <f>H50+J50+J51+J52+J53</f>
        <v>4</v>
      </c>
      <c r="L50" s="126">
        <v>12</v>
      </c>
      <c r="M50" s="3">
        <v>0</v>
      </c>
      <c r="N50" s="149">
        <f>K50+M50+M51+M52+M53</f>
        <v>5</v>
      </c>
      <c r="O50" s="130">
        <v>22</v>
      </c>
      <c r="P50" s="3">
        <v>1</v>
      </c>
      <c r="Q50" s="149">
        <f>N50+P50+P51+1+P52</f>
        <v>8.5</v>
      </c>
      <c r="R50" s="126">
        <v>2</v>
      </c>
      <c r="S50" s="3">
        <v>0</v>
      </c>
      <c r="T50" s="149">
        <f>Q50+S50+S51+S52+S53</f>
        <v>9.5</v>
      </c>
      <c r="U50" s="130">
        <v>21</v>
      </c>
      <c r="V50" s="3">
        <v>1</v>
      </c>
      <c r="W50" s="149">
        <f>T50+V50+V51+V52+V53</f>
        <v>12</v>
      </c>
      <c r="X50" s="130">
        <v>9</v>
      </c>
      <c r="Y50" s="3">
        <v>0</v>
      </c>
      <c r="Z50" s="149">
        <f>W50+Y50+Y51+Y52+Y53</f>
        <v>13.5</v>
      </c>
      <c r="AA50" s="126">
        <v>20</v>
      </c>
      <c r="AB50" s="3">
        <v>1</v>
      </c>
      <c r="AC50" s="134">
        <f>Z50+AB50+AB51+AB52+AB53</f>
        <v>16.5</v>
      </c>
      <c r="AD50" s="130">
        <v>5</v>
      </c>
      <c r="AE50" s="3">
        <v>1</v>
      </c>
      <c r="AF50" s="134">
        <f>AC50+AE50+AE51+AE52+AE53</f>
        <v>18.5</v>
      </c>
      <c r="AG50" s="43"/>
      <c r="AH50" s="44"/>
      <c r="AI50" s="44"/>
      <c r="AJ50" s="44"/>
      <c r="AK50" s="44">
        <f aca="true" t="shared" si="1" ref="AK50:AK62">G50+J50+M50+P50+S50+V50+Y50+AB50+AE50</f>
        <v>5</v>
      </c>
      <c r="AL50" s="55"/>
      <c r="AM50" s="223" t="s">
        <v>172</v>
      </c>
    </row>
    <row r="51" spans="1:39" ht="15.75" customHeight="1">
      <c r="A51" s="166"/>
      <c r="B51" s="194"/>
      <c r="C51" s="4">
        <v>2</v>
      </c>
      <c r="D51" s="65" t="s">
        <v>72</v>
      </c>
      <c r="E51" s="66" t="s">
        <v>11</v>
      </c>
      <c r="F51" s="127"/>
      <c r="G51" s="5">
        <v>1</v>
      </c>
      <c r="H51" s="138"/>
      <c r="I51" s="156"/>
      <c r="J51" s="5">
        <v>0</v>
      </c>
      <c r="K51" s="150"/>
      <c r="L51" s="127"/>
      <c r="M51" s="5">
        <v>1</v>
      </c>
      <c r="N51" s="150"/>
      <c r="O51" s="131"/>
      <c r="P51" s="5">
        <v>1</v>
      </c>
      <c r="Q51" s="150"/>
      <c r="R51" s="127"/>
      <c r="S51" s="5">
        <v>0</v>
      </c>
      <c r="T51" s="150"/>
      <c r="U51" s="131"/>
      <c r="V51" s="5">
        <v>0</v>
      </c>
      <c r="W51" s="150"/>
      <c r="X51" s="131"/>
      <c r="Y51" s="5">
        <v>1</v>
      </c>
      <c r="Z51" s="150"/>
      <c r="AA51" s="127"/>
      <c r="AB51" s="5">
        <v>0.5</v>
      </c>
      <c r="AC51" s="135"/>
      <c r="AD51" s="131"/>
      <c r="AE51" s="5">
        <v>1</v>
      </c>
      <c r="AF51" s="135"/>
      <c r="AG51" s="12"/>
      <c r="AH51" s="13"/>
      <c r="AI51" s="13"/>
      <c r="AJ51" s="13"/>
      <c r="AK51" s="13">
        <f t="shared" si="1"/>
        <v>5.5</v>
      </c>
      <c r="AL51" s="56"/>
      <c r="AM51" s="233"/>
    </row>
    <row r="52" spans="1:39" ht="15.75" customHeight="1">
      <c r="A52" s="166"/>
      <c r="B52" s="194"/>
      <c r="C52" s="4">
        <v>3</v>
      </c>
      <c r="D52" s="65" t="s">
        <v>74</v>
      </c>
      <c r="E52" s="66" t="s">
        <v>11</v>
      </c>
      <c r="F52" s="127"/>
      <c r="G52" s="5">
        <v>1</v>
      </c>
      <c r="H52" s="138"/>
      <c r="I52" s="156"/>
      <c r="J52" s="5">
        <v>0</v>
      </c>
      <c r="K52" s="150"/>
      <c r="L52" s="127"/>
      <c r="M52" s="5">
        <v>0</v>
      </c>
      <c r="N52" s="150"/>
      <c r="O52" s="131"/>
      <c r="P52" s="5">
        <v>0.5</v>
      </c>
      <c r="Q52" s="150"/>
      <c r="R52" s="127"/>
      <c r="S52" s="5">
        <v>0</v>
      </c>
      <c r="T52" s="150"/>
      <c r="U52" s="131"/>
      <c r="V52" s="5">
        <v>1</v>
      </c>
      <c r="W52" s="150"/>
      <c r="X52" s="131"/>
      <c r="Y52" s="5">
        <v>0.5</v>
      </c>
      <c r="Z52" s="150"/>
      <c r="AA52" s="127"/>
      <c r="AB52" s="5">
        <v>1</v>
      </c>
      <c r="AC52" s="135"/>
      <c r="AD52" s="131"/>
      <c r="AE52" s="5">
        <v>0</v>
      </c>
      <c r="AF52" s="135"/>
      <c r="AG52" s="12"/>
      <c r="AH52" s="13"/>
      <c r="AI52" s="13"/>
      <c r="AJ52" s="13"/>
      <c r="AK52" s="13">
        <f t="shared" si="1"/>
        <v>4</v>
      </c>
      <c r="AL52" s="56"/>
      <c r="AM52" s="233"/>
    </row>
    <row r="53" spans="1:39" ht="15.75" customHeight="1" thickBot="1">
      <c r="A53" s="168"/>
      <c r="B53" s="195"/>
      <c r="C53" s="9">
        <v>4</v>
      </c>
      <c r="D53" s="67" t="s">
        <v>76</v>
      </c>
      <c r="E53" s="68" t="s">
        <v>11</v>
      </c>
      <c r="F53" s="129"/>
      <c r="G53" s="8">
        <v>1</v>
      </c>
      <c r="H53" s="139"/>
      <c r="I53" s="157"/>
      <c r="J53" s="8">
        <v>0</v>
      </c>
      <c r="K53" s="151"/>
      <c r="L53" s="129"/>
      <c r="M53" s="8">
        <v>0</v>
      </c>
      <c r="N53" s="151"/>
      <c r="O53" s="133"/>
      <c r="P53" s="8" t="s">
        <v>162</v>
      </c>
      <c r="Q53" s="151"/>
      <c r="R53" s="129"/>
      <c r="S53" s="8">
        <v>1</v>
      </c>
      <c r="T53" s="151"/>
      <c r="U53" s="133"/>
      <c r="V53" s="8">
        <v>0.5</v>
      </c>
      <c r="W53" s="151"/>
      <c r="X53" s="133"/>
      <c r="Y53" s="8">
        <v>0</v>
      </c>
      <c r="Z53" s="151"/>
      <c r="AA53" s="129"/>
      <c r="AB53" s="8">
        <v>0.5</v>
      </c>
      <c r="AC53" s="169"/>
      <c r="AD53" s="133"/>
      <c r="AE53" s="8">
        <v>0</v>
      </c>
      <c r="AF53" s="169"/>
      <c r="AG53" s="15"/>
      <c r="AH53" s="16"/>
      <c r="AI53" s="16"/>
      <c r="AJ53" s="16"/>
      <c r="AK53" s="16">
        <f>G53+J53+M53+1+S53+V53+Y53+AB53+AE53</f>
        <v>4</v>
      </c>
      <c r="AL53" s="57"/>
      <c r="AM53" s="234"/>
    </row>
    <row r="54" spans="1:39" ht="15.75" customHeight="1">
      <c r="A54" s="243">
        <v>12</v>
      </c>
      <c r="B54" s="159" t="s">
        <v>145</v>
      </c>
      <c r="C54" s="95">
        <v>1</v>
      </c>
      <c r="D54" s="101" t="s">
        <v>80</v>
      </c>
      <c r="E54" s="90" t="s">
        <v>11</v>
      </c>
      <c r="F54" s="130">
        <v>25</v>
      </c>
      <c r="G54" s="3">
        <v>1</v>
      </c>
      <c r="H54" s="134">
        <f>G54+G55+G56+G57+G58</f>
        <v>3</v>
      </c>
      <c r="I54" s="189">
        <v>7</v>
      </c>
      <c r="J54" s="3">
        <v>0</v>
      </c>
      <c r="K54" s="143">
        <f>J54+J55+J56+J58+J57+H54</f>
        <v>4.5</v>
      </c>
      <c r="L54" s="140">
        <v>11</v>
      </c>
      <c r="M54" s="3"/>
      <c r="N54" s="143">
        <f>M54+M55+M56+M58+M57+K54</f>
        <v>7.5</v>
      </c>
      <c r="O54" s="126">
        <v>4</v>
      </c>
      <c r="P54" s="3">
        <v>0</v>
      </c>
      <c r="Q54" s="143">
        <f>P54+P55+P56+P58+P57+N54</f>
        <v>8</v>
      </c>
      <c r="R54" s="130">
        <v>17</v>
      </c>
      <c r="S54" s="3"/>
      <c r="T54" s="143">
        <f>S54+S55+S56+S58+S57+Q54</f>
        <v>9</v>
      </c>
      <c r="U54" s="130">
        <v>18</v>
      </c>
      <c r="V54" s="3">
        <v>1</v>
      </c>
      <c r="W54" s="143">
        <f>V54+V55+V56+V58+V57+T54</f>
        <v>13</v>
      </c>
      <c r="X54" s="126">
        <v>20</v>
      </c>
      <c r="Y54" s="3">
        <v>1</v>
      </c>
      <c r="Z54" s="174">
        <f>Y54+Y55+Y56+Y58+Y57+W54</f>
        <v>16.5</v>
      </c>
      <c r="AA54" s="130">
        <v>13</v>
      </c>
      <c r="AB54" s="3">
        <v>0</v>
      </c>
      <c r="AC54" s="143">
        <f>AB54+AB55+AB56+AB58+AB57+Z54</f>
        <v>18</v>
      </c>
      <c r="AD54" s="126">
        <v>6</v>
      </c>
      <c r="AE54" s="3"/>
      <c r="AF54" s="143">
        <f>AE54+AE55+AE56+AE58+AE57+AC54</f>
        <v>18.5</v>
      </c>
      <c r="AG54" s="43"/>
      <c r="AH54" s="44"/>
      <c r="AI54" s="44"/>
      <c r="AJ54" s="44"/>
      <c r="AK54" s="44">
        <f t="shared" si="1"/>
        <v>3</v>
      </c>
      <c r="AL54" s="55"/>
      <c r="AM54" s="223" t="s">
        <v>173</v>
      </c>
    </row>
    <row r="55" spans="1:39" ht="15.75" customHeight="1">
      <c r="A55" s="166"/>
      <c r="B55" s="160"/>
      <c r="C55" s="96">
        <v>2</v>
      </c>
      <c r="D55" s="102" t="s">
        <v>85</v>
      </c>
      <c r="E55" s="91" t="s">
        <v>11</v>
      </c>
      <c r="F55" s="131"/>
      <c r="G55" s="5">
        <v>1</v>
      </c>
      <c r="H55" s="135"/>
      <c r="I55" s="190"/>
      <c r="J55" s="5">
        <v>0</v>
      </c>
      <c r="K55" s="144"/>
      <c r="L55" s="141"/>
      <c r="M55" s="5">
        <v>0</v>
      </c>
      <c r="N55" s="144"/>
      <c r="O55" s="127"/>
      <c r="P55" s="5"/>
      <c r="Q55" s="144"/>
      <c r="R55" s="131"/>
      <c r="S55" s="5">
        <v>0</v>
      </c>
      <c r="T55" s="144"/>
      <c r="U55" s="131"/>
      <c r="V55" s="5">
        <v>1</v>
      </c>
      <c r="W55" s="144"/>
      <c r="X55" s="127"/>
      <c r="Y55" s="5">
        <v>0.5</v>
      </c>
      <c r="Z55" s="175"/>
      <c r="AA55" s="131"/>
      <c r="AB55" s="5">
        <v>1</v>
      </c>
      <c r="AC55" s="144"/>
      <c r="AD55" s="127"/>
      <c r="AE55" s="5">
        <v>0</v>
      </c>
      <c r="AF55" s="144"/>
      <c r="AG55" s="12"/>
      <c r="AH55" s="13"/>
      <c r="AI55" s="13"/>
      <c r="AJ55" s="13"/>
      <c r="AK55" s="13">
        <f t="shared" si="1"/>
        <v>3.5</v>
      </c>
      <c r="AL55" s="56"/>
      <c r="AM55" s="233"/>
    </row>
    <row r="56" spans="1:39" ht="15.75" customHeight="1">
      <c r="A56" s="166"/>
      <c r="B56" s="160"/>
      <c r="C56" s="96">
        <v>3</v>
      </c>
      <c r="D56" s="102" t="s">
        <v>82</v>
      </c>
      <c r="E56" s="91" t="s">
        <v>11</v>
      </c>
      <c r="F56" s="131"/>
      <c r="G56" s="5">
        <v>0</v>
      </c>
      <c r="H56" s="135"/>
      <c r="I56" s="190"/>
      <c r="J56" s="5"/>
      <c r="K56" s="144"/>
      <c r="L56" s="141"/>
      <c r="M56" s="5">
        <v>1</v>
      </c>
      <c r="N56" s="144"/>
      <c r="O56" s="127"/>
      <c r="P56" s="5">
        <v>0</v>
      </c>
      <c r="Q56" s="144"/>
      <c r="R56" s="131"/>
      <c r="S56" s="5">
        <v>0.5</v>
      </c>
      <c r="T56" s="144"/>
      <c r="U56" s="131"/>
      <c r="V56" s="5"/>
      <c r="W56" s="144"/>
      <c r="X56" s="127"/>
      <c r="Y56" s="5"/>
      <c r="Z56" s="175"/>
      <c r="AA56" s="131"/>
      <c r="AB56" s="5"/>
      <c r="AC56" s="144"/>
      <c r="AD56" s="127"/>
      <c r="AE56" s="5">
        <v>0</v>
      </c>
      <c r="AF56" s="144"/>
      <c r="AG56" s="12"/>
      <c r="AH56" s="13"/>
      <c r="AI56" s="13"/>
      <c r="AJ56" s="13"/>
      <c r="AK56" s="13">
        <f t="shared" si="1"/>
        <v>1.5</v>
      </c>
      <c r="AL56" s="56"/>
      <c r="AM56" s="233"/>
    </row>
    <row r="57" spans="1:39" ht="15.75" customHeight="1">
      <c r="A57" s="167"/>
      <c r="B57" s="160"/>
      <c r="C57" s="112">
        <v>4</v>
      </c>
      <c r="D57" s="102" t="s">
        <v>84</v>
      </c>
      <c r="E57" s="91" t="s">
        <v>11</v>
      </c>
      <c r="F57" s="132"/>
      <c r="G57" s="6">
        <v>1</v>
      </c>
      <c r="H57" s="135"/>
      <c r="I57" s="239"/>
      <c r="J57" s="6">
        <v>1</v>
      </c>
      <c r="K57" s="144"/>
      <c r="L57" s="141"/>
      <c r="M57" s="6">
        <v>1</v>
      </c>
      <c r="N57" s="144"/>
      <c r="O57" s="128"/>
      <c r="P57" s="6">
        <v>0</v>
      </c>
      <c r="Q57" s="144"/>
      <c r="R57" s="132"/>
      <c r="S57" s="6">
        <v>0</v>
      </c>
      <c r="T57" s="144"/>
      <c r="U57" s="132"/>
      <c r="V57" s="6">
        <v>1</v>
      </c>
      <c r="W57" s="144"/>
      <c r="X57" s="128"/>
      <c r="Y57" s="6">
        <v>1</v>
      </c>
      <c r="Z57" s="175"/>
      <c r="AA57" s="132"/>
      <c r="AB57" s="6">
        <v>0.5</v>
      </c>
      <c r="AC57" s="144"/>
      <c r="AD57" s="128"/>
      <c r="AE57" s="6">
        <v>0</v>
      </c>
      <c r="AF57" s="144"/>
      <c r="AG57" s="76"/>
      <c r="AH57" s="52"/>
      <c r="AI57" s="52"/>
      <c r="AJ57" s="52"/>
      <c r="AK57" s="52">
        <f t="shared" si="1"/>
        <v>5.5</v>
      </c>
      <c r="AL57" s="56"/>
      <c r="AM57" s="233"/>
    </row>
    <row r="58" spans="1:39" ht="15.75" customHeight="1" thickBot="1">
      <c r="A58" s="168"/>
      <c r="B58" s="161"/>
      <c r="C58" s="97" t="s">
        <v>13</v>
      </c>
      <c r="D58" s="103" t="s">
        <v>78</v>
      </c>
      <c r="E58" s="92" t="s">
        <v>11</v>
      </c>
      <c r="F58" s="133"/>
      <c r="G58" s="8"/>
      <c r="H58" s="136"/>
      <c r="I58" s="191"/>
      <c r="J58" s="8">
        <v>0.5</v>
      </c>
      <c r="K58" s="145"/>
      <c r="L58" s="142"/>
      <c r="M58" s="8">
        <v>1</v>
      </c>
      <c r="N58" s="145"/>
      <c r="O58" s="129"/>
      <c r="P58" s="8">
        <v>0.5</v>
      </c>
      <c r="Q58" s="145"/>
      <c r="R58" s="133"/>
      <c r="S58" s="8">
        <v>0.5</v>
      </c>
      <c r="T58" s="145"/>
      <c r="U58" s="133"/>
      <c r="V58" s="8">
        <v>1</v>
      </c>
      <c r="W58" s="145"/>
      <c r="X58" s="129"/>
      <c r="Y58" s="8">
        <v>1</v>
      </c>
      <c r="Z58" s="176"/>
      <c r="AA58" s="133"/>
      <c r="AB58" s="8">
        <v>0</v>
      </c>
      <c r="AC58" s="145"/>
      <c r="AD58" s="129"/>
      <c r="AE58" s="8">
        <v>0.5</v>
      </c>
      <c r="AF58" s="145"/>
      <c r="AG58" s="15"/>
      <c r="AH58" s="16"/>
      <c r="AI58" s="16"/>
      <c r="AJ58" s="16"/>
      <c r="AK58" s="16">
        <f t="shared" si="1"/>
        <v>5</v>
      </c>
      <c r="AL58" s="57"/>
      <c r="AM58" s="234"/>
    </row>
    <row r="59" spans="1:39" ht="15.75" customHeight="1">
      <c r="A59" s="181">
        <v>13</v>
      </c>
      <c r="B59" s="159" t="s">
        <v>146</v>
      </c>
      <c r="C59" s="10">
        <v>1</v>
      </c>
      <c r="D59" s="62" t="s">
        <v>86</v>
      </c>
      <c r="E59" s="81" t="s">
        <v>11</v>
      </c>
      <c r="F59" s="146">
        <v>26</v>
      </c>
      <c r="G59" s="32">
        <v>1</v>
      </c>
      <c r="H59" s="137">
        <f>G59+G60+G61+G62</f>
        <v>4</v>
      </c>
      <c r="I59" s="140">
        <v>8</v>
      </c>
      <c r="J59" s="32">
        <v>1</v>
      </c>
      <c r="K59" s="143">
        <f>J59+J60+J61+J62+H59</f>
        <v>6</v>
      </c>
      <c r="L59" s="146">
        <v>2</v>
      </c>
      <c r="M59" s="3">
        <v>1</v>
      </c>
      <c r="N59" s="143">
        <f>M59+M60+M61+M62+K59</f>
        <v>9.5</v>
      </c>
      <c r="O59" s="130">
        <v>6</v>
      </c>
      <c r="P59" s="3">
        <v>0.5</v>
      </c>
      <c r="Q59" s="143">
        <f>P59+P60+P61+P62+N59</f>
        <v>11</v>
      </c>
      <c r="R59" s="130">
        <v>3</v>
      </c>
      <c r="S59" s="3">
        <v>0</v>
      </c>
      <c r="T59" s="143">
        <f>S59+S60+S61+S62+Q59</f>
        <v>13</v>
      </c>
      <c r="U59" s="126">
        <v>4</v>
      </c>
      <c r="V59" s="3">
        <v>0</v>
      </c>
      <c r="W59" s="143">
        <f>V59+V60+V61+V62+T59</f>
        <v>14</v>
      </c>
      <c r="X59" s="130">
        <v>7</v>
      </c>
      <c r="Y59" s="3">
        <v>0.5</v>
      </c>
      <c r="Z59" s="174">
        <f>Y59+Y60+Y61+Y62+W59</f>
        <v>16.5</v>
      </c>
      <c r="AA59" s="126">
        <v>12</v>
      </c>
      <c r="AB59" s="3">
        <v>1</v>
      </c>
      <c r="AC59" s="143">
        <f>AB59+AB60+AB61+AB62+Z59</f>
        <v>19</v>
      </c>
      <c r="AD59" s="126">
        <v>1</v>
      </c>
      <c r="AE59" s="3">
        <v>0</v>
      </c>
      <c r="AF59" s="143">
        <f>AE59+AE60+AE61+AE62+AC59</f>
        <v>19</v>
      </c>
      <c r="AG59" s="53">
        <v>0</v>
      </c>
      <c r="AH59" s="223"/>
      <c r="AI59" s="82"/>
      <c r="AJ59" s="271" t="s">
        <v>28</v>
      </c>
      <c r="AK59" s="44">
        <f t="shared" si="1"/>
        <v>5</v>
      </c>
      <c r="AL59" s="56"/>
      <c r="AM59" s="223" t="s">
        <v>187</v>
      </c>
    </row>
    <row r="60" spans="1:39" ht="15.75" customHeight="1">
      <c r="A60" s="182"/>
      <c r="B60" s="160"/>
      <c r="C60" s="10">
        <v>2</v>
      </c>
      <c r="D60" s="65" t="s">
        <v>87</v>
      </c>
      <c r="E60" s="81" t="s">
        <v>11</v>
      </c>
      <c r="F60" s="147"/>
      <c r="G60" s="32">
        <v>1</v>
      </c>
      <c r="H60" s="138"/>
      <c r="I60" s="141"/>
      <c r="J60" s="32">
        <v>0</v>
      </c>
      <c r="K60" s="144"/>
      <c r="L60" s="147"/>
      <c r="M60" s="5">
        <v>0.5</v>
      </c>
      <c r="N60" s="144"/>
      <c r="O60" s="131"/>
      <c r="P60" s="5">
        <v>0</v>
      </c>
      <c r="Q60" s="144"/>
      <c r="R60" s="131"/>
      <c r="S60" s="5">
        <v>0</v>
      </c>
      <c r="T60" s="144"/>
      <c r="U60" s="127"/>
      <c r="V60" s="5">
        <v>0</v>
      </c>
      <c r="W60" s="144"/>
      <c r="X60" s="131"/>
      <c r="Y60" s="5">
        <v>0</v>
      </c>
      <c r="Z60" s="175"/>
      <c r="AA60" s="127"/>
      <c r="AB60" s="5">
        <v>0</v>
      </c>
      <c r="AC60" s="144"/>
      <c r="AD60" s="127"/>
      <c r="AE60" s="5">
        <v>0</v>
      </c>
      <c r="AF60" s="144"/>
      <c r="AG60" s="53">
        <v>0</v>
      </c>
      <c r="AH60" s="224"/>
      <c r="AI60" s="82"/>
      <c r="AJ60" s="272"/>
      <c r="AK60" s="13">
        <f t="shared" si="1"/>
        <v>1.5</v>
      </c>
      <c r="AL60" s="56"/>
      <c r="AM60" s="233"/>
    </row>
    <row r="61" spans="1:39" ht="15.75" customHeight="1">
      <c r="A61" s="182"/>
      <c r="B61" s="160"/>
      <c r="C61" s="10">
        <v>3</v>
      </c>
      <c r="D61" s="65" t="s">
        <v>88</v>
      </c>
      <c r="E61" s="81" t="s">
        <v>11</v>
      </c>
      <c r="F61" s="147"/>
      <c r="G61" s="32">
        <v>1</v>
      </c>
      <c r="H61" s="138"/>
      <c r="I61" s="141"/>
      <c r="J61" s="32">
        <v>1</v>
      </c>
      <c r="K61" s="144"/>
      <c r="L61" s="147"/>
      <c r="M61" s="5">
        <v>1</v>
      </c>
      <c r="N61" s="144"/>
      <c r="O61" s="131"/>
      <c r="P61" s="5">
        <v>1</v>
      </c>
      <c r="Q61" s="144"/>
      <c r="R61" s="131"/>
      <c r="S61" s="5">
        <v>1</v>
      </c>
      <c r="T61" s="144"/>
      <c r="U61" s="127"/>
      <c r="V61" s="5">
        <v>0</v>
      </c>
      <c r="W61" s="144"/>
      <c r="X61" s="131"/>
      <c r="Y61" s="5">
        <v>1</v>
      </c>
      <c r="Z61" s="175"/>
      <c r="AA61" s="127"/>
      <c r="AB61" s="5">
        <v>1</v>
      </c>
      <c r="AC61" s="144"/>
      <c r="AD61" s="127"/>
      <c r="AE61" s="5">
        <v>0</v>
      </c>
      <c r="AF61" s="144"/>
      <c r="AG61" s="53">
        <v>0</v>
      </c>
      <c r="AH61" s="224"/>
      <c r="AI61" s="82"/>
      <c r="AJ61" s="272"/>
      <c r="AK61" s="13">
        <f t="shared" si="1"/>
        <v>7</v>
      </c>
      <c r="AL61" s="56"/>
      <c r="AM61" s="233"/>
    </row>
    <row r="62" spans="1:39" ht="15.75" customHeight="1" thickBot="1">
      <c r="A62" s="182"/>
      <c r="B62" s="160"/>
      <c r="C62" s="72">
        <v>4</v>
      </c>
      <c r="D62" s="73" t="s">
        <v>89</v>
      </c>
      <c r="E62" s="85" t="s">
        <v>12</v>
      </c>
      <c r="F62" s="147"/>
      <c r="G62" s="75">
        <v>1</v>
      </c>
      <c r="H62" s="270"/>
      <c r="I62" s="141"/>
      <c r="J62" s="75">
        <v>0</v>
      </c>
      <c r="K62" s="144"/>
      <c r="L62" s="147"/>
      <c r="M62" s="6">
        <v>1</v>
      </c>
      <c r="N62" s="144"/>
      <c r="O62" s="132"/>
      <c r="P62" s="6">
        <v>0</v>
      </c>
      <c r="Q62" s="144"/>
      <c r="R62" s="132"/>
      <c r="S62" s="6">
        <v>1</v>
      </c>
      <c r="T62" s="144"/>
      <c r="U62" s="128"/>
      <c r="V62" s="6">
        <v>1</v>
      </c>
      <c r="W62" s="144"/>
      <c r="X62" s="132"/>
      <c r="Y62" s="6">
        <v>1</v>
      </c>
      <c r="Z62" s="175"/>
      <c r="AA62" s="128"/>
      <c r="AB62" s="6">
        <v>0.5</v>
      </c>
      <c r="AC62" s="144"/>
      <c r="AD62" s="128"/>
      <c r="AE62" s="6">
        <v>0</v>
      </c>
      <c r="AF62" s="144"/>
      <c r="AG62" s="83">
        <v>0</v>
      </c>
      <c r="AH62" s="224"/>
      <c r="AI62" s="82"/>
      <c r="AJ62" s="272"/>
      <c r="AK62" s="52">
        <f t="shared" si="1"/>
        <v>5.5</v>
      </c>
      <c r="AL62" s="56"/>
      <c r="AM62" s="233"/>
    </row>
    <row r="63" spans="1:39" ht="15.75" customHeight="1">
      <c r="A63" s="162">
        <v>14</v>
      </c>
      <c r="B63" s="159" t="s">
        <v>143</v>
      </c>
      <c r="C63" s="95">
        <v>1</v>
      </c>
      <c r="D63" s="101" t="s">
        <v>15</v>
      </c>
      <c r="E63" s="90" t="s">
        <v>10</v>
      </c>
      <c r="F63" s="140">
        <v>1</v>
      </c>
      <c r="G63" s="3">
        <v>0</v>
      </c>
      <c r="H63" s="134">
        <v>0.5</v>
      </c>
      <c r="I63" s="189">
        <v>23</v>
      </c>
      <c r="J63" s="3">
        <v>0.5</v>
      </c>
      <c r="K63" s="143">
        <f>J63+J64+J65+J67+J66+H63</f>
        <v>3.5</v>
      </c>
      <c r="L63" s="140">
        <v>18</v>
      </c>
      <c r="M63" s="3">
        <v>1</v>
      </c>
      <c r="N63" s="143">
        <f>M63+M64+M65+M67+M66+K63</f>
        <v>6</v>
      </c>
      <c r="O63" s="126">
        <v>21</v>
      </c>
      <c r="P63" s="3">
        <v>1</v>
      </c>
      <c r="Q63" s="143">
        <f>P63+P64+P65+P67+P66+N63</f>
        <v>9.5</v>
      </c>
      <c r="R63" s="130">
        <v>7</v>
      </c>
      <c r="S63" s="3">
        <v>0.5</v>
      </c>
      <c r="T63" s="143">
        <f>S63+S64+S65+S67+S66+Q63</f>
        <v>12</v>
      </c>
      <c r="U63" s="126">
        <v>2</v>
      </c>
      <c r="V63" s="3">
        <v>0</v>
      </c>
      <c r="W63" s="143">
        <f>V63+V64+V65+V67+V66+T63</f>
        <v>13</v>
      </c>
      <c r="X63" s="130">
        <v>15</v>
      </c>
      <c r="Y63" s="3">
        <v>1</v>
      </c>
      <c r="Z63" s="174">
        <f>Y63+Y64+Y65+Y67+Y66+W63</f>
        <v>17</v>
      </c>
      <c r="AA63" s="130">
        <v>3</v>
      </c>
      <c r="AB63" s="3">
        <v>0</v>
      </c>
      <c r="AC63" s="143">
        <f>AB63+AB64+AB65+AB67+AB66+Z63</f>
        <v>18</v>
      </c>
      <c r="AD63" s="126">
        <v>17</v>
      </c>
      <c r="AE63" s="3">
        <v>0.5</v>
      </c>
      <c r="AF63" s="143">
        <f>AE63+AE64+AE65+AE67+AE66+AC63</f>
        <v>19.5</v>
      </c>
      <c r="AG63" s="43"/>
      <c r="AH63" s="44"/>
      <c r="AI63" s="44"/>
      <c r="AJ63" s="44"/>
      <c r="AK63" s="33">
        <f t="shared" si="0"/>
        <v>4.5</v>
      </c>
      <c r="AL63" s="55"/>
      <c r="AM63" s="229">
        <v>8</v>
      </c>
    </row>
    <row r="64" spans="1:39" ht="15.75" customHeight="1">
      <c r="A64" s="163"/>
      <c r="B64" s="160"/>
      <c r="C64" s="112">
        <v>2</v>
      </c>
      <c r="D64" s="102" t="s">
        <v>20</v>
      </c>
      <c r="E64" s="91" t="s">
        <v>11</v>
      </c>
      <c r="F64" s="240"/>
      <c r="G64" s="5">
        <v>0</v>
      </c>
      <c r="H64" s="135"/>
      <c r="I64" s="190"/>
      <c r="J64" s="5">
        <v>1</v>
      </c>
      <c r="K64" s="144"/>
      <c r="L64" s="141"/>
      <c r="M64" s="5">
        <v>0</v>
      </c>
      <c r="N64" s="144"/>
      <c r="O64" s="127"/>
      <c r="P64" s="5">
        <v>1</v>
      </c>
      <c r="Q64" s="144"/>
      <c r="R64" s="131"/>
      <c r="S64" s="5">
        <v>0</v>
      </c>
      <c r="T64" s="144"/>
      <c r="U64" s="127"/>
      <c r="V64" s="5">
        <v>0</v>
      </c>
      <c r="W64" s="144"/>
      <c r="X64" s="131"/>
      <c r="Y64" s="5">
        <v>1</v>
      </c>
      <c r="Z64" s="175"/>
      <c r="AA64" s="131"/>
      <c r="AB64" s="5">
        <v>0</v>
      </c>
      <c r="AC64" s="144"/>
      <c r="AD64" s="127"/>
      <c r="AE64" s="5">
        <v>1</v>
      </c>
      <c r="AF64" s="144"/>
      <c r="AG64" s="12"/>
      <c r="AH64" s="13"/>
      <c r="AI64" s="13"/>
      <c r="AJ64" s="13"/>
      <c r="AK64" s="34">
        <f t="shared" si="0"/>
        <v>4</v>
      </c>
      <c r="AL64" s="56"/>
      <c r="AM64" s="230"/>
    </row>
    <row r="65" spans="1:39" ht="15.75" customHeight="1" thickBot="1">
      <c r="A65" s="163"/>
      <c r="B65" s="160"/>
      <c r="C65" s="96">
        <v>3</v>
      </c>
      <c r="D65" s="102" t="s">
        <v>164</v>
      </c>
      <c r="E65" s="91" t="s">
        <v>11</v>
      </c>
      <c r="F65" s="240"/>
      <c r="G65" s="5">
        <v>0</v>
      </c>
      <c r="H65" s="135"/>
      <c r="I65" s="190"/>
      <c r="J65" s="5">
        <v>0.5</v>
      </c>
      <c r="K65" s="144"/>
      <c r="L65" s="141"/>
      <c r="M65" s="5">
        <v>1</v>
      </c>
      <c r="N65" s="144"/>
      <c r="O65" s="127"/>
      <c r="P65" s="5">
        <v>0.5</v>
      </c>
      <c r="Q65" s="144"/>
      <c r="R65" s="131"/>
      <c r="S65" s="5">
        <v>1</v>
      </c>
      <c r="T65" s="144"/>
      <c r="U65" s="127"/>
      <c r="V65" s="5">
        <v>1</v>
      </c>
      <c r="W65" s="144"/>
      <c r="X65" s="131"/>
      <c r="Y65" s="5">
        <v>1</v>
      </c>
      <c r="Z65" s="175"/>
      <c r="AA65" s="131"/>
      <c r="AB65" s="5">
        <v>0</v>
      </c>
      <c r="AC65" s="144"/>
      <c r="AD65" s="127"/>
      <c r="AE65" s="5">
        <v>0</v>
      </c>
      <c r="AF65" s="144"/>
      <c r="AG65" s="12"/>
      <c r="AH65" s="13"/>
      <c r="AI65" s="13"/>
      <c r="AJ65" s="13"/>
      <c r="AK65" s="34">
        <f t="shared" si="0"/>
        <v>5</v>
      </c>
      <c r="AL65" s="57"/>
      <c r="AM65" s="230"/>
    </row>
    <row r="66" spans="1:39" ht="15.75" customHeight="1" thickBot="1">
      <c r="A66" s="163"/>
      <c r="B66" s="160"/>
      <c r="C66" s="112">
        <v>4</v>
      </c>
      <c r="D66" s="121" t="s">
        <v>67</v>
      </c>
      <c r="E66" s="91" t="s">
        <v>11</v>
      </c>
      <c r="F66" s="240"/>
      <c r="G66" s="6">
        <v>0.5</v>
      </c>
      <c r="H66" s="242"/>
      <c r="I66" s="239"/>
      <c r="J66" s="6">
        <v>1</v>
      </c>
      <c r="K66" s="144"/>
      <c r="L66" s="141"/>
      <c r="M66" s="6">
        <v>0.5</v>
      </c>
      <c r="N66" s="144"/>
      <c r="O66" s="128"/>
      <c r="P66" s="6">
        <v>1</v>
      </c>
      <c r="Q66" s="144"/>
      <c r="R66" s="132"/>
      <c r="S66" s="6">
        <v>1</v>
      </c>
      <c r="T66" s="144"/>
      <c r="U66" s="128"/>
      <c r="V66" s="6">
        <v>0</v>
      </c>
      <c r="W66" s="144"/>
      <c r="X66" s="132"/>
      <c r="Y66" s="6">
        <v>1</v>
      </c>
      <c r="Z66" s="175"/>
      <c r="AA66" s="132"/>
      <c r="AB66" s="6">
        <v>1</v>
      </c>
      <c r="AC66" s="144"/>
      <c r="AD66" s="128"/>
      <c r="AE66" s="6">
        <v>0</v>
      </c>
      <c r="AF66" s="144"/>
      <c r="AG66" s="76"/>
      <c r="AH66" s="52"/>
      <c r="AI66" s="52"/>
      <c r="AJ66" s="52"/>
      <c r="AK66" s="34">
        <f t="shared" si="0"/>
        <v>6</v>
      </c>
      <c r="AL66" s="57"/>
      <c r="AM66" s="231"/>
    </row>
    <row r="67" spans="1:39" ht="15.75" customHeight="1" thickBot="1">
      <c r="A67" s="164"/>
      <c r="B67" s="161"/>
      <c r="C67" s="97" t="s">
        <v>13</v>
      </c>
      <c r="D67" s="103" t="s">
        <v>65</v>
      </c>
      <c r="E67" s="92" t="s">
        <v>11</v>
      </c>
      <c r="F67" s="241"/>
      <c r="G67" s="8"/>
      <c r="H67" s="169"/>
      <c r="I67" s="191"/>
      <c r="J67" s="8"/>
      <c r="K67" s="145"/>
      <c r="L67" s="142"/>
      <c r="M67" s="8"/>
      <c r="N67" s="145"/>
      <c r="O67" s="129"/>
      <c r="P67" s="8"/>
      <c r="Q67" s="145"/>
      <c r="R67" s="133"/>
      <c r="S67" s="8"/>
      <c r="T67" s="145"/>
      <c r="U67" s="129"/>
      <c r="V67" s="8"/>
      <c r="W67" s="145"/>
      <c r="X67" s="133"/>
      <c r="Y67" s="8"/>
      <c r="Z67" s="176"/>
      <c r="AA67" s="133"/>
      <c r="AB67" s="8"/>
      <c r="AC67" s="145"/>
      <c r="AD67" s="129"/>
      <c r="AE67" s="8"/>
      <c r="AF67" s="145"/>
      <c r="AG67" s="15"/>
      <c r="AH67" s="16"/>
      <c r="AI67" s="16"/>
      <c r="AJ67" s="16"/>
      <c r="AK67" s="36">
        <f t="shared" si="0"/>
        <v>0</v>
      </c>
      <c r="AL67" s="57"/>
      <c r="AM67" s="232"/>
    </row>
    <row r="68" spans="1:39" ht="15.75" customHeight="1">
      <c r="A68" s="200">
        <v>15</v>
      </c>
      <c r="B68" s="196" t="s">
        <v>149</v>
      </c>
      <c r="C68" s="2">
        <v>1</v>
      </c>
      <c r="D68" s="62" t="s">
        <v>97</v>
      </c>
      <c r="E68" s="63" t="s">
        <v>10</v>
      </c>
      <c r="F68" s="126">
        <v>2</v>
      </c>
      <c r="G68" s="3">
        <v>0.5</v>
      </c>
      <c r="H68" s="134">
        <f>G68+G69+G70+G71</f>
        <v>1.5</v>
      </c>
      <c r="I68" s="155">
        <v>17</v>
      </c>
      <c r="J68" s="3">
        <v>1</v>
      </c>
      <c r="K68" s="149">
        <f>H68+J68+J69+J70+J71</f>
        <v>4.5</v>
      </c>
      <c r="L68" s="146">
        <v>10</v>
      </c>
      <c r="M68" s="3">
        <v>1</v>
      </c>
      <c r="N68" s="134">
        <f>K68+M68+M69+M70+M71</f>
        <v>7.5</v>
      </c>
      <c r="O68" s="130">
        <v>5</v>
      </c>
      <c r="P68" s="3">
        <v>1</v>
      </c>
      <c r="Q68" s="149">
        <f>N68+P68+P69+P70+P71</f>
        <v>8.5</v>
      </c>
      <c r="R68" s="126">
        <v>20</v>
      </c>
      <c r="S68" s="3">
        <v>1</v>
      </c>
      <c r="T68" s="149">
        <f>Q68+S68+S69+S70+S71</f>
        <v>10.5</v>
      </c>
      <c r="U68" s="130">
        <v>8</v>
      </c>
      <c r="V68" s="3">
        <v>1</v>
      </c>
      <c r="W68" s="149">
        <f>T68+V68+V69+V70+V71</f>
        <v>13</v>
      </c>
      <c r="X68" s="126">
        <v>14</v>
      </c>
      <c r="Y68" s="3">
        <v>0</v>
      </c>
      <c r="Z68" s="149">
        <f>W68+Y68+Y69+Y70+Y71</f>
        <v>13</v>
      </c>
      <c r="AA68" s="130">
        <v>16</v>
      </c>
      <c r="AB68" s="3">
        <v>1</v>
      </c>
      <c r="AC68" s="134">
        <f>Z68+AB68+AB69+AB70+AB71</f>
        <v>15</v>
      </c>
      <c r="AD68" s="226" t="s">
        <v>162</v>
      </c>
      <c r="AE68" s="3">
        <v>0.5</v>
      </c>
      <c r="AF68" s="134">
        <f>AC68+AE68+AE69+AE70+AE71</f>
        <v>17</v>
      </c>
      <c r="AG68" s="43"/>
      <c r="AH68" s="44"/>
      <c r="AI68" s="44"/>
      <c r="AJ68" s="45"/>
      <c r="AK68" s="46">
        <f aca="true" t="shared" si="2" ref="AK68:AK86">G68+J68+M68+P68+S68+V68+Y68+AB68+AE68</f>
        <v>7</v>
      </c>
      <c r="AL68" s="55"/>
      <c r="AM68" s="223" t="s">
        <v>174</v>
      </c>
    </row>
    <row r="69" spans="1:39" ht="15.75" customHeight="1">
      <c r="A69" s="201"/>
      <c r="B69" s="197"/>
      <c r="C69" s="4">
        <v>2</v>
      </c>
      <c r="D69" s="65" t="s">
        <v>98</v>
      </c>
      <c r="E69" s="66" t="s">
        <v>11</v>
      </c>
      <c r="F69" s="127"/>
      <c r="G69" s="5">
        <v>0</v>
      </c>
      <c r="H69" s="135"/>
      <c r="I69" s="156"/>
      <c r="J69" s="5">
        <v>1</v>
      </c>
      <c r="K69" s="150"/>
      <c r="L69" s="147"/>
      <c r="M69" s="5">
        <v>1</v>
      </c>
      <c r="N69" s="135"/>
      <c r="O69" s="131"/>
      <c r="P69" s="5">
        <v>0</v>
      </c>
      <c r="Q69" s="150"/>
      <c r="R69" s="127"/>
      <c r="S69" s="5">
        <v>1</v>
      </c>
      <c r="T69" s="150"/>
      <c r="U69" s="131"/>
      <c r="V69" s="5">
        <v>1</v>
      </c>
      <c r="W69" s="150"/>
      <c r="X69" s="127"/>
      <c r="Y69" s="5">
        <v>0</v>
      </c>
      <c r="Z69" s="150"/>
      <c r="AA69" s="131"/>
      <c r="AB69" s="5">
        <v>1</v>
      </c>
      <c r="AC69" s="135"/>
      <c r="AD69" s="227"/>
      <c r="AE69" s="5">
        <v>0.5</v>
      </c>
      <c r="AF69" s="135"/>
      <c r="AG69" s="12"/>
      <c r="AH69" s="13"/>
      <c r="AI69" s="13"/>
      <c r="AJ69" s="14"/>
      <c r="AK69" s="41">
        <f t="shared" si="2"/>
        <v>5.5</v>
      </c>
      <c r="AL69" s="56"/>
      <c r="AM69" s="224"/>
    </row>
    <row r="70" spans="1:39" ht="15.75" customHeight="1">
      <c r="A70" s="201"/>
      <c r="B70" s="197"/>
      <c r="C70" s="4">
        <v>3</v>
      </c>
      <c r="D70" s="65" t="s">
        <v>99</v>
      </c>
      <c r="E70" s="66" t="s">
        <v>11</v>
      </c>
      <c r="F70" s="127"/>
      <c r="G70" s="5">
        <v>1</v>
      </c>
      <c r="H70" s="135"/>
      <c r="I70" s="156"/>
      <c r="J70" s="5">
        <v>1</v>
      </c>
      <c r="K70" s="150"/>
      <c r="L70" s="147"/>
      <c r="M70" s="5">
        <v>1</v>
      </c>
      <c r="N70" s="135"/>
      <c r="O70" s="131"/>
      <c r="P70" s="5">
        <v>0</v>
      </c>
      <c r="Q70" s="150"/>
      <c r="R70" s="127"/>
      <c r="S70" s="5">
        <v>0</v>
      </c>
      <c r="T70" s="150"/>
      <c r="U70" s="131"/>
      <c r="V70" s="5">
        <v>0</v>
      </c>
      <c r="W70" s="150"/>
      <c r="X70" s="127"/>
      <c r="Y70" s="5">
        <v>0</v>
      </c>
      <c r="Z70" s="150"/>
      <c r="AA70" s="131"/>
      <c r="AB70" s="5">
        <v>0</v>
      </c>
      <c r="AC70" s="135"/>
      <c r="AD70" s="227"/>
      <c r="AE70" s="5">
        <v>0.5</v>
      </c>
      <c r="AF70" s="135"/>
      <c r="AG70" s="12"/>
      <c r="AH70" s="13"/>
      <c r="AI70" s="13"/>
      <c r="AJ70" s="14"/>
      <c r="AK70" s="41">
        <f t="shared" si="2"/>
        <v>3.5</v>
      </c>
      <c r="AL70" s="56"/>
      <c r="AM70" s="224"/>
    </row>
    <row r="71" spans="1:39" ht="15.75" customHeight="1" thickBot="1">
      <c r="A71" s="203"/>
      <c r="B71" s="198"/>
      <c r="C71" s="9">
        <v>4</v>
      </c>
      <c r="D71" s="67" t="s">
        <v>101</v>
      </c>
      <c r="E71" s="68" t="s">
        <v>11</v>
      </c>
      <c r="F71" s="129"/>
      <c r="G71" s="8">
        <v>0</v>
      </c>
      <c r="H71" s="136"/>
      <c r="I71" s="157"/>
      <c r="J71" s="8">
        <v>0</v>
      </c>
      <c r="K71" s="151"/>
      <c r="L71" s="154"/>
      <c r="M71" s="8">
        <v>0</v>
      </c>
      <c r="N71" s="169"/>
      <c r="O71" s="133"/>
      <c r="P71" s="8">
        <v>0</v>
      </c>
      <c r="Q71" s="151"/>
      <c r="R71" s="129"/>
      <c r="S71" s="8">
        <v>0</v>
      </c>
      <c r="T71" s="151"/>
      <c r="U71" s="133"/>
      <c r="V71" s="8">
        <v>0.5</v>
      </c>
      <c r="W71" s="151"/>
      <c r="X71" s="129"/>
      <c r="Y71" s="8"/>
      <c r="Z71" s="151"/>
      <c r="AA71" s="133"/>
      <c r="AB71" s="8">
        <v>0</v>
      </c>
      <c r="AC71" s="169"/>
      <c r="AD71" s="228"/>
      <c r="AE71" s="8">
        <v>0.5</v>
      </c>
      <c r="AF71" s="169"/>
      <c r="AG71" s="15"/>
      <c r="AH71" s="16"/>
      <c r="AI71" s="16"/>
      <c r="AJ71" s="17"/>
      <c r="AK71" s="42">
        <f t="shared" si="2"/>
        <v>1</v>
      </c>
      <c r="AL71" s="57"/>
      <c r="AM71" s="225"/>
    </row>
    <row r="72" spans="1:39" ht="15.75" customHeight="1">
      <c r="A72" s="200">
        <v>16</v>
      </c>
      <c r="B72" s="159" t="s">
        <v>147</v>
      </c>
      <c r="C72" s="2">
        <v>1</v>
      </c>
      <c r="D72" s="62" t="s">
        <v>39</v>
      </c>
      <c r="E72" s="63" t="s">
        <v>11</v>
      </c>
      <c r="F72" s="130">
        <v>3</v>
      </c>
      <c r="G72" s="3">
        <v>0</v>
      </c>
      <c r="H72" s="134">
        <f>G72+G73+G74+G75</f>
        <v>0</v>
      </c>
      <c r="I72" s="155">
        <v>18</v>
      </c>
      <c r="J72" s="3">
        <v>0</v>
      </c>
      <c r="K72" s="149">
        <f>H72+J72+J73+J74+J75</f>
        <v>1</v>
      </c>
      <c r="L72" s="146">
        <v>23</v>
      </c>
      <c r="M72" s="3">
        <v>1</v>
      </c>
      <c r="N72" s="134">
        <f>K72+M72+M73+M74+M75</f>
        <v>4.5</v>
      </c>
      <c r="O72" s="126">
        <v>19</v>
      </c>
      <c r="P72" s="3">
        <v>1</v>
      </c>
      <c r="Q72" s="149">
        <f>N72+P72+P73+P74+P75</f>
        <v>8.5</v>
      </c>
      <c r="R72" s="130">
        <v>9</v>
      </c>
      <c r="S72" s="3">
        <v>0</v>
      </c>
      <c r="T72" s="149">
        <f>Q72+S72+S73+S74+S75</f>
        <v>10.5</v>
      </c>
      <c r="U72" s="126">
        <v>7</v>
      </c>
      <c r="V72" s="3">
        <v>0</v>
      </c>
      <c r="W72" s="149">
        <f>T72+V72+V73+V74+V75</f>
        <v>11.5</v>
      </c>
      <c r="X72" s="130">
        <v>17</v>
      </c>
      <c r="Y72" s="3">
        <v>0</v>
      </c>
      <c r="Z72" s="149">
        <f>W72+Y72+Y73+Y74+Y75</f>
        <v>13.5</v>
      </c>
      <c r="AA72" s="126">
        <v>15</v>
      </c>
      <c r="AB72" s="3">
        <v>0</v>
      </c>
      <c r="AC72" s="134">
        <f>Z72+AB72+AB73+AB74+AB75</f>
        <v>15.5</v>
      </c>
      <c r="AD72" s="126">
        <v>25</v>
      </c>
      <c r="AE72" s="3">
        <v>1</v>
      </c>
      <c r="AF72" s="134">
        <f>AC72+AE72+AE73+AE74+AE75</f>
        <v>19.5</v>
      </c>
      <c r="AG72" s="43"/>
      <c r="AH72" s="44"/>
      <c r="AI72" s="44"/>
      <c r="AJ72" s="45"/>
      <c r="AK72" s="46">
        <f t="shared" si="2"/>
        <v>3</v>
      </c>
      <c r="AL72" s="184"/>
      <c r="AM72" s="223" t="s">
        <v>175</v>
      </c>
    </row>
    <row r="73" spans="1:39" ht="15.75" customHeight="1">
      <c r="A73" s="201"/>
      <c r="B73" s="160"/>
      <c r="C73" s="4">
        <v>2</v>
      </c>
      <c r="D73" s="65" t="s">
        <v>91</v>
      </c>
      <c r="E73" s="66" t="s">
        <v>11</v>
      </c>
      <c r="F73" s="131"/>
      <c r="G73" s="5">
        <v>0</v>
      </c>
      <c r="H73" s="135"/>
      <c r="I73" s="156"/>
      <c r="J73" s="5">
        <v>1</v>
      </c>
      <c r="K73" s="150"/>
      <c r="L73" s="147"/>
      <c r="M73" s="5">
        <v>1</v>
      </c>
      <c r="N73" s="135"/>
      <c r="O73" s="127"/>
      <c r="P73" s="5">
        <v>1</v>
      </c>
      <c r="Q73" s="150"/>
      <c r="R73" s="131"/>
      <c r="S73" s="5">
        <v>0</v>
      </c>
      <c r="T73" s="150"/>
      <c r="U73" s="127"/>
      <c r="V73" s="5">
        <v>0</v>
      </c>
      <c r="W73" s="150"/>
      <c r="X73" s="131"/>
      <c r="Y73" s="5">
        <v>1</v>
      </c>
      <c r="Z73" s="150"/>
      <c r="AA73" s="127"/>
      <c r="AB73" s="5">
        <v>0</v>
      </c>
      <c r="AC73" s="135"/>
      <c r="AD73" s="127"/>
      <c r="AE73" s="5">
        <v>1</v>
      </c>
      <c r="AF73" s="135"/>
      <c r="AG73" s="12"/>
      <c r="AH73" s="13"/>
      <c r="AI73" s="13"/>
      <c r="AJ73" s="14"/>
      <c r="AK73" s="41">
        <f t="shared" si="2"/>
        <v>5</v>
      </c>
      <c r="AL73" s="185"/>
      <c r="AM73" s="224"/>
    </row>
    <row r="74" spans="1:39" ht="15.75" customHeight="1">
      <c r="A74" s="201"/>
      <c r="B74" s="160"/>
      <c r="C74" s="4">
        <v>3</v>
      </c>
      <c r="D74" s="65" t="s">
        <v>93</v>
      </c>
      <c r="E74" s="66" t="s">
        <v>11</v>
      </c>
      <c r="F74" s="131"/>
      <c r="G74" s="5">
        <v>0</v>
      </c>
      <c r="H74" s="135"/>
      <c r="I74" s="156"/>
      <c r="J74" s="5">
        <v>0</v>
      </c>
      <c r="K74" s="150"/>
      <c r="L74" s="147"/>
      <c r="M74" s="5">
        <v>0.5</v>
      </c>
      <c r="N74" s="135"/>
      <c r="O74" s="127"/>
      <c r="P74" s="5">
        <v>1</v>
      </c>
      <c r="Q74" s="150"/>
      <c r="R74" s="131"/>
      <c r="S74" s="5">
        <v>1</v>
      </c>
      <c r="T74" s="150"/>
      <c r="U74" s="127"/>
      <c r="V74" s="5">
        <v>0</v>
      </c>
      <c r="W74" s="150"/>
      <c r="X74" s="131"/>
      <c r="Y74" s="5">
        <v>1</v>
      </c>
      <c r="Z74" s="150"/>
      <c r="AA74" s="127"/>
      <c r="AB74" s="5">
        <v>1</v>
      </c>
      <c r="AC74" s="135"/>
      <c r="AD74" s="127"/>
      <c r="AE74" s="5">
        <v>1</v>
      </c>
      <c r="AF74" s="135"/>
      <c r="AG74" s="12"/>
      <c r="AH74" s="13"/>
      <c r="AI74" s="13"/>
      <c r="AJ74" s="14"/>
      <c r="AK74" s="41">
        <f t="shared" si="2"/>
        <v>5.5</v>
      </c>
      <c r="AL74" s="185"/>
      <c r="AM74" s="224"/>
    </row>
    <row r="75" spans="1:39" ht="15.75" customHeight="1" thickBot="1">
      <c r="A75" s="203"/>
      <c r="B75" s="161"/>
      <c r="C75" s="9">
        <v>4</v>
      </c>
      <c r="D75" s="67" t="s">
        <v>95</v>
      </c>
      <c r="E75" s="68" t="s">
        <v>12</v>
      </c>
      <c r="F75" s="133"/>
      <c r="G75" s="8">
        <v>0</v>
      </c>
      <c r="H75" s="136"/>
      <c r="I75" s="157"/>
      <c r="J75" s="8">
        <v>0</v>
      </c>
      <c r="K75" s="151"/>
      <c r="L75" s="154"/>
      <c r="M75" s="8">
        <v>1</v>
      </c>
      <c r="N75" s="169"/>
      <c r="O75" s="129"/>
      <c r="P75" s="8">
        <v>1</v>
      </c>
      <c r="Q75" s="151"/>
      <c r="R75" s="133"/>
      <c r="S75" s="8">
        <v>1</v>
      </c>
      <c r="T75" s="151"/>
      <c r="U75" s="129"/>
      <c r="V75" s="8">
        <v>1</v>
      </c>
      <c r="W75" s="151"/>
      <c r="X75" s="133"/>
      <c r="Y75" s="8">
        <v>0</v>
      </c>
      <c r="Z75" s="151"/>
      <c r="AA75" s="129"/>
      <c r="AB75" s="8">
        <v>1</v>
      </c>
      <c r="AC75" s="169"/>
      <c r="AD75" s="129"/>
      <c r="AE75" s="8">
        <v>1</v>
      </c>
      <c r="AF75" s="169"/>
      <c r="AG75" s="15"/>
      <c r="AH75" s="16"/>
      <c r="AI75" s="16"/>
      <c r="AJ75" s="17"/>
      <c r="AK75" s="42">
        <f t="shared" si="2"/>
        <v>6</v>
      </c>
      <c r="AL75" s="186"/>
      <c r="AM75" s="225"/>
    </row>
    <row r="76" spans="1:39" ht="15.75" customHeight="1">
      <c r="A76" s="181">
        <v>17</v>
      </c>
      <c r="B76" s="159" t="s">
        <v>150</v>
      </c>
      <c r="C76" s="2">
        <v>1</v>
      </c>
      <c r="D76" s="62" t="s">
        <v>24</v>
      </c>
      <c r="E76" s="63" t="s">
        <v>11</v>
      </c>
      <c r="F76" s="126">
        <v>4</v>
      </c>
      <c r="G76" s="48">
        <v>0</v>
      </c>
      <c r="H76" s="134">
        <f>G76+G77+G78+G79</f>
        <v>1</v>
      </c>
      <c r="I76" s="189">
        <v>15</v>
      </c>
      <c r="J76" s="3">
        <v>0</v>
      </c>
      <c r="K76" s="149">
        <f>H76+J76+J77+J78+J79</f>
        <v>2</v>
      </c>
      <c r="L76" s="140">
        <v>19</v>
      </c>
      <c r="M76" s="3">
        <v>0.5</v>
      </c>
      <c r="N76" s="134">
        <f>K76+M76+M77+M78+M79</f>
        <v>3.5</v>
      </c>
      <c r="O76" s="130">
        <v>26</v>
      </c>
      <c r="P76" s="3">
        <v>1</v>
      </c>
      <c r="Q76" s="149">
        <f>N76+P76+P77+P78+P79</f>
        <v>7.5</v>
      </c>
      <c r="R76" s="126">
        <v>12</v>
      </c>
      <c r="S76" s="3">
        <v>0.5</v>
      </c>
      <c r="T76" s="149">
        <f>Q76+S76+S77+S78+S79</f>
        <v>10.5</v>
      </c>
      <c r="U76" s="130">
        <v>20</v>
      </c>
      <c r="V76" s="3">
        <v>0</v>
      </c>
      <c r="W76" s="149">
        <f>T76+V76+V77+V78+V79</f>
        <v>11.5</v>
      </c>
      <c r="X76" s="126">
        <v>16</v>
      </c>
      <c r="Y76" s="3">
        <v>1</v>
      </c>
      <c r="Z76" s="149">
        <f>W76+Y76+Y77+Y78+Y79</f>
        <v>13.5</v>
      </c>
      <c r="AA76" s="130">
        <v>25</v>
      </c>
      <c r="AB76" s="3">
        <v>1</v>
      </c>
      <c r="AC76" s="134">
        <f>Z76+AB76+AB77+AB78+AB79</f>
        <v>17.5</v>
      </c>
      <c r="AD76" s="130">
        <v>14</v>
      </c>
      <c r="AE76" s="3">
        <v>0.5</v>
      </c>
      <c r="AF76" s="134">
        <f>AC76+AE76+AE77+AE78+AE79</f>
        <v>20</v>
      </c>
      <c r="AG76" s="43"/>
      <c r="AH76" s="44"/>
      <c r="AI76" s="44"/>
      <c r="AJ76" s="45"/>
      <c r="AK76" s="46">
        <f t="shared" si="2"/>
        <v>4.5</v>
      </c>
      <c r="AL76" s="184"/>
      <c r="AM76" s="223" t="s">
        <v>176</v>
      </c>
    </row>
    <row r="77" spans="1:39" ht="15.75">
      <c r="A77" s="182"/>
      <c r="B77" s="160"/>
      <c r="C77" s="4">
        <v>2</v>
      </c>
      <c r="D77" s="65" t="s">
        <v>107</v>
      </c>
      <c r="E77" s="66" t="s">
        <v>11</v>
      </c>
      <c r="F77" s="127"/>
      <c r="G77" s="49">
        <v>0</v>
      </c>
      <c r="H77" s="135"/>
      <c r="I77" s="190"/>
      <c r="J77" s="5">
        <v>0</v>
      </c>
      <c r="K77" s="150"/>
      <c r="L77" s="141"/>
      <c r="M77" s="5">
        <v>0</v>
      </c>
      <c r="N77" s="135"/>
      <c r="O77" s="131"/>
      <c r="P77" s="5">
        <v>1</v>
      </c>
      <c r="Q77" s="150"/>
      <c r="R77" s="127"/>
      <c r="S77" s="5">
        <v>1</v>
      </c>
      <c r="T77" s="150"/>
      <c r="U77" s="131"/>
      <c r="V77" s="5">
        <v>0</v>
      </c>
      <c r="W77" s="150"/>
      <c r="X77" s="127"/>
      <c r="Y77" s="5">
        <v>0</v>
      </c>
      <c r="Z77" s="150"/>
      <c r="AA77" s="131"/>
      <c r="AB77" s="5">
        <v>1</v>
      </c>
      <c r="AC77" s="135"/>
      <c r="AD77" s="131"/>
      <c r="AE77" s="5">
        <v>0</v>
      </c>
      <c r="AF77" s="135"/>
      <c r="AG77" s="12"/>
      <c r="AH77" s="13"/>
      <c r="AI77" s="13"/>
      <c r="AJ77" s="14"/>
      <c r="AK77" s="41">
        <f t="shared" si="2"/>
        <v>3</v>
      </c>
      <c r="AL77" s="185"/>
      <c r="AM77" s="224"/>
    </row>
    <row r="78" spans="1:39" ht="15.75">
      <c r="A78" s="182"/>
      <c r="B78" s="160"/>
      <c r="C78" s="4">
        <v>3</v>
      </c>
      <c r="D78" s="65" t="s">
        <v>108</v>
      </c>
      <c r="E78" s="66" t="s">
        <v>11</v>
      </c>
      <c r="F78" s="127"/>
      <c r="G78" s="49">
        <v>0</v>
      </c>
      <c r="H78" s="135"/>
      <c r="I78" s="190"/>
      <c r="J78" s="5">
        <v>0</v>
      </c>
      <c r="K78" s="150"/>
      <c r="L78" s="141"/>
      <c r="M78" s="5">
        <v>0</v>
      </c>
      <c r="N78" s="135"/>
      <c r="O78" s="131"/>
      <c r="P78" s="5">
        <v>1</v>
      </c>
      <c r="Q78" s="150"/>
      <c r="R78" s="127"/>
      <c r="S78" s="5">
        <v>0.5</v>
      </c>
      <c r="T78" s="150"/>
      <c r="U78" s="131"/>
      <c r="V78" s="5">
        <v>1</v>
      </c>
      <c r="W78" s="150"/>
      <c r="X78" s="127"/>
      <c r="Y78" s="5">
        <v>0</v>
      </c>
      <c r="Z78" s="150"/>
      <c r="AA78" s="131"/>
      <c r="AB78" s="5">
        <v>1</v>
      </c>
      <c r="AC78" s="135"/>
      <c r="AD78" s="131"/>
      <c r="AE78" s="5">
        <v>1</v>
      </c>
      <c r="AF78" s="135"/>
      <c r="AG78" s="12"/>
      <c r="AH78" s="13"/>
      <c r="AI78" s="13"/>
      <c r="AJ78" s="14"/>
      <c r="AK78" s="41">
        <f t="shared" si="2"/>
        <v>4.5</v>
      </c>
      <c r="AL78" s="185"/>
      <c r="AM78" s="224"/>
    </row>
    <row r="79" spans="1:39" ht="16.5" thickBot="1">
      <c r="A79" s="183"/>
      <c r="B79" s="161"/>
      <c r="C79" s="9">
        <v>4</v>
      </c>
      <c r="D79" s="67" t="s">
        <v>109</v>
      </c>
      <c r="E79" s="68" t="s">
        <v>11</v>
      </c>
      <c r="F79" s="129"/>
      <c r="G79" s="50">
        <v>1</v>
      </c>
      <c r="H79" s="158"/>
      <c r="I79" s="191"/>
      <c r="J79" s="8">
        <v>1</v>
      </c>
      <c r="K79" s="151"/>
      <c r="L79" s="142"/>
      <c r="M79" s="8">
        <v>1</v>
      </c>
      <c r="N79" s="169"/>
      <c r="O79" s="133"/>
      <c r="P79" s="8">
        <v>1</v>
      </c>
      <c r="Q79" s="151"/>
      <c r="R79" s="129"/>
      <c r="S79" s="8">
        <v>1</v>
      </c>
      <c r="T79" s="151"/>
      <c r="U79" s="133"/>
      <c r="V79" s="8">
        <v>0</v>
      </c>
      <c r="W79" s="151"/>
      <c r="X79" s="129"/>
      <c r="Y79" s="8">
        <v>1</v>
      </c>
      <c r="Z79" s="151"/>
      <c r="AA79" s="133"/>
      <c r="AB79" s="8">
        <v>1</v>
      </c>
      <c r="AC79" s="169"/>
      <c r="AD79" s="133"/>
      <c r="AE79" s="8">
        <v>1</v>
      </c>
      <c r="AF79" s="169"/>
      <c r="AG79" s="15"/>
      <c r="AH79" s="16"/>
      <c r="AI79" s="16"/>
      <c r="AJ79" s="17"/>
      <c r="AK79" s="42">
        <f t="shared" si="2"/>
        <v>8</v>
      </c>
      <c r="AL79" s="186"/>
      <c r="AM79" s="225"/>
    </row>
    <row r="80" spans="1:39" ht="20.25">
      <c r="A80" s="181">
        <v>18</v>
      </c>
      <c r="B80" s="199" t="s">
        <v>151</v>
      </c>
      <c r="C80" s="2">
        <v>1</v>
      </c>
      <c r="D80" s="62" t="s">
        <v>122</v>
      </c>
      <c r="E80" s="63" t="s">
        <v>121</v>
      </c>
      <c r="F80" s="187">
        <v>5</v>
      </c>
      <c r="G80" s="64">
        <v>0.5</v>
      </c>
      <c r="H80" s="134">
        <f>G80+G81+G82+G83</f>
        <v>0.5</v>
      </c>
      <c r="I80" s="188">
        <v>16</v>
      </c>
      <c r="J80" s="64">
        <v>1</v>
      </c>
      <c r="K80" s="134">
        <f>J80+J81+J82+J83+H80</f>
        <v>3.5</v>
      </c>
      <c r="L80" s="146">
        <v>14</v>
      </c>
      <c r="M80" s="64">
        <v>0</v>
      </c>
      <c r="N80" s="134">
        <f>M80+M81+M82+M83+K80</f>
        <v>5</v>
      </c>
      <c r="O80" s="140">
        <v>20</v>
      </c>
      <c r="P80" s="64">
        <v>1</v>
      </c>
      <c r="Q80" s="134">
        <f>P80+P81+P82+P83+N80</f>
        <v>6</v>
      </c>
      <c r="R80" s="140">
        <v>21</v>
      </c>
      <c r="S80" s="64">
        <v>1</v>
      </c>
      <c r="T80" s="134">
        <f>S80+S81+S82+S83+Q80</f>
        <v>8</v>
      </c>
      <c r="U80" s="146">
        <v>12</v>
      </c>
      <c r="V80" s="64">
        <v>0</v>
      </c>
      <c r="W80" s="134">
        <f>V80+V81+V82+V83+T80</f>
        <v>8</v>
      </c>
      <c r="X80" s="146" t="s">
        <v>162</v>
      </c>
      <c r="Y80" s="64">
        <v>0.5</v>
      </c>
      <c r="Z80" s="134">
        <f>Y80+Y81+Y82+Y83+W80</f>
        <v>10</v>
      </c>
      <c r="AA80" s="140">
        <v>24</v>
      </c>
      <c r="AB80" s="64">
        <v>1</v>
      </c>
      <c r="AC80" s="134">
        <f>AB80+AB81+AB82+AB83+Z80</f>
        <v>13</v>
      </c>
      <c r="AD80" s="146">
        <v>26</v>
      </c>
      <c r="AE80" s="64">
        <v>1</v>
      </c>
      <c r="AF80" s="134">
        <f>AE80+AE81+AE82+AE83+AC80</f>
        <v>17</v>
      </c>
      <c r="AG80" s="86">
        <v>0</v>
      </c>
      <c r="AH80" s="273"/>
      <c r="AI80" s="60"/>
      <c r="AJ80" s="61"/>
      <c r="AK80" s="33">
        <f t="shared" si="2"/>
        <v>6</v>
      </c>
      <c r="AL80" s="56"/>
      <c r="AM80" s="223" t="s">
        <v>177</v>
      </c>
    </row>
    <row r="81" spans="1:39" ht="20.25">
      <c r="A81" s="182"/>
      <c r="B81" s="160"/>
      <c r="C81" s="10">
        <v>2</v>
      </c>
      <c r="D81" s="65" t="s">
        <v>123</v>
      </c>
      <c r="E81" s="66">
        <v>1</v>
      </c>
      <c r="F81" s="141"/>
      <c r="G81" s="32">
        <v>0</v>
      </c>
      <c r="H81" s="135"/>
      <c r="I81" s="147"/>
      <c r="J81" s="32">
        <v>0</v>
      </c>
      <c r="K81" s="135"/>
      <c r="L81" s="147"/>
      <c r="M81" s="32">
        <v>1</v>
      </c>
      <c r="N81" s="135"/>
      <c r="O81" s="141"/>
      <c r="P81" s="32">
        <v>0</v>
      </c>
      <c r="Q81" s="135"/>
      <c r="R81" s="141"/>
      <c r="S81" s="32">
        <v>1</v>
      </c>
      <c r="T81" s="135"/>
      <c r="U81" s="147"/>
      <c r="V81" s="32">
        <v>0</v>
      </c>
      <c r="W81" s="135"/>
      <c r="X81" s="147"/>
      <c r="Y81" s="32">
        <v>0.5</v>
      </c>
      <c r="Z81" s="135"/>
      <c r="AA81" s="141"/>
      <c r="AB81" s="32">
        <v>1</v>
      </c>
      <c r="AC81" s="135"/>
      <c r="AD81" s="147"/>
      <c r="AE81" s="32">
        <v>1</v>
      </c>
      <c r="AF81" s="135"/>
      <c r="AG81" s="87">
        <v>0</v>
      </c>
      <c r="AH81" s="224"/>
      <c r="AI81" s="60"/>
      <c r="AJ81" s="61"/>
      <c r="AK81" s="34">
        <f t="shared" si="2"/>
        <v>4.5</v>
      </c>
      <c r="AL81" s="56"/>
      <c r="AM81" s="224"/>
    </row>
    <row r="82" spans="1:39" ht="15.75" customHeight="1">
      <c r="A82" s="182"/>
      <c r="B82" s="160"/>
      <c r="C82" s="10">
        <v>3</v>
      </c>
      <c r="D82" s="65" t="s">
        <v>124</v>
      </c>
      <c r="E82" s="66" t="s">
        <v>121</v>
      </c>
      <c r="F82" s="141"/>
      <c r="G82" s="32">
        <v>0</v>
      </c>
      <c r="H82" s="135"/>
      <c r="I82" s="147"/>
      <c r="J82" s="32">
        <v>1</v>
      </c>
      <c r="K82" s="135"/>
      <c r="L82" s="147"/>
      <c r="M82" s="32">
        <v>0</v>
      </c>
      <c r="N82" s="135"/>
      <c r="O82" s="141"/>
      <c r="P82" s="32">
        <v>0</v>
      </c>
      <c r="Q82" s="135"/>
      <c r="R82" s="141"/>
      <c r="S82" s="32">
        <v>0</v>
      </c>
      <c r="T82" s="135"/>
      <c r="U82" s="147"/>
      <c r="V82" s="32">
        <v>0</v>
      </c>
      <c r="W82" s="135"/>
      <c r="X82" s="147"/>
      <c r="Y82" s="32">
        <v>0.5</v>
      </c>
      <c r="Z82" s="135"/>
      <c r="AA82" s="141"/>
      <c r="AB82" s="32">
        <v>1</v>
      </c>
      <c r="AC82" s="135"/>
      <c r="AD82" s="147"/>
      <c r="AE82" s="32">
        <v>1</v>
      </c>
      <c r="AF82" s="135"/>
      <c r="AG82" s="87">
        <v>0</v>
      </c>
      <c r="AH82" s="224"/>
      <c r="AI82" s="60"/>
      <c r="AJ82" s="61"/>
      <c r="AK82" s="34">
        <f t="shared" si="2"/>
        <v>3.5</v>
      </c>
      <c r="AL82" s="56"/>
      <c r="AM82" s="224"/>
    </row>
    <row r="83" spans="1:39" ht="15.75" customHeight="1" thickBot="1">
      <c r="A83" s="182"/>
      <c r="B83" s="160"/>
      <c r="C83" s="72">
        <v>4</v>
      </c>
      <c r="D83" s="73" t="s">
        <v>125</v>
      </c>
      <c r="E83" s="74" t="s">
        <v>12</v>
      </c>
      <c r="F83" s="141"/>
      <c r="G83" s="75">
        <v>0</v>
      </c>
      <c r="H83" s="148"/>
      <c r="I83" s="147"/>
      <c r="J83" s="75">
        <v>1</v>
      </c>
      <c r="K83" s="148"/>
      <c r="L83" s="147"/>
      <c r="M83" s="75">
        <v>0.5</v>
      </c>
      <c r="N83" s="148"/>
      <c r="O83" s="141"/>
      <c r="P83" s="75">
        <v>0</v>
      </c>
      <c r="Q83" s="148"/>
      <c r="R83" s="141"/>
      <c r="S83" s="75">
        <v>0</v>
      </c>
      <c r="T83" s="148"/>
      <c r="U83" s="147"/>
      <c r="V83" s="75">
        <v>0</v>
      </c>
      <c r="W83" s="148"/>
      <c r="X83" s="147"/>
      <c r="Y83" s="75">
        <v>0.5</v>
      </c>
      <c r="Z83" s="148"/>
      <c r="AA83" s="141"/>
      <c r="AB83" s="75">
        <v>0</v>
      </c>
      <c r="AC83" s="148"/>
      <c r="AD83" s="147"/>
      <c r="AE83" s="75">
        <v>1</v>
      </c>
      <c r="AF83" s="148"/>
      <c r="AG83" s="89">
        <v>0</v>
      </c>
      <c r="AH83" s="224"/>
      <c r="AI83" s="60"/>
      <c r="AJ83" s="61"/>
      <c r="AK83" s="35">
        <f t="shared" si="2"/>
        <v>3</v>
      </c>
      <c r="AL83" s="56"/>
      <c r="AM83" s="224"/>
    </row>
    <row r="84" spans="1:39" ht="15.75" customHeight="1">
      <c r="A84" s="181">
        <v>19</v>
      </c>
      <c r="B84" s="193" t="s">
        <v>153</v>
      </c>
      <c r="C84" s="2">
        <v>1</v>
      </c>
      <c r="D84" s="62" t="s">
        <v>90</v>
      </c>
      <c r="E84" s="63" t="s">
        <v>11</v>
      </c>
      <c r="F84" s="146">
        <v>6</v>
      </c>
      <c r="G84" s="64">
        <v>0</v>
      </c>
      <c r="H84" s="134">
        <f>G84+G85+G86+G87</f>
        <v>0</v>
      </c>
      <c r="I84" s="140">
        <v>22</v>
      </c>
      <c r="J84" s="64">
        <v>0</v>
      </c>
      <c r="K84" s="134">
        <f>J84+J85+J86+1+H84</f>
        <v>2</v>
      </c>
      <c r="L84" s="146">
        <v>17</v>
      </c>
      <c r="M84" s="64">
        <v>0.5</v>
      </c>
      <c r="N84" s="134">
        <f>M84+M85+M86+M87+K84</f>
        <v>4.5</v>
      </c>
      <c r="O84" s="140">
        <v>16</v>
      </c>
      <c r="P84" s="64">
        <v>0</v>
      </c>
      <c r="Q84" s="134">
        <f>P84+P85+P86+P87+N84</f>
        <v>4.5</v>
      </c>
      <c r="R84" s="146" t="s">
        <v>162</v>
      </c>
      <c r="S84" s="64">
        <v>0.5</v>
      </c>
      <c r="T84" s="134">
        <f>S84+S85+S86+S87+Q84</f>
        <v>6.5</v>
      </c>
      <c r="U84" s="146">
        <v>27</v>
      </c>
      <c r="V84" s="64">
        <v>1</v>
      </c>
      <c r="W84" s="134">
        <f>V84+V85+V86+V87+T84</f>
        <v>10.5</v>
      </c>
      <c r="X84" s="140">
        <v>23</v>
      </c>
      <c r="Y84" s="64">
        <v>0</v>
      </c>
      <c r="Z84" s="134">
        <f>Y84+Y85+Y86+Y87+W84</f>
        <v>12.5</v>
      </c>
      <c r="AA84" s="146">
        <v>21</v>
      </c>
      <c r="AB84" s="64">
        <v>1</v>
      </c>
      <c r="AC84" s="134">
        <f>AB84+AB85+AB86+AB87+Z84</f>
        <v>14.5</v>
      </c>
      <c r="AD84" s="146">
        <v>24</v>
      </c>
      <c r="AE84" s="64">
        <v>1</v>
      </c>
      <c r="AF84" s="134">
        <f>AE84+AE85+AE86+AE87+AC84</f>
        <v>17.5</v>
      </c>
      <c r="AG84" s="86">
        <v>0</v>
      </c>
      <c r="AH84" s="223"/>
      <c r="AI84" s="70"/>
      <c r="AJ84" s="119"/>
      <c r="AK84" s="33">
        <f t="shared" si="2"/>
        <v>4</v>
      </c>
      <c r="AL84" s="55"/>
      <c r="AM84" s="223" t="s">
        <v>178</v>
      </c>
    </row>
    <row r="85" spans="1:39" ht="15.75" customHeight="1">
      <c r="A85" s="182"/>
      <c r="B85" s="194"/>
      <c r="C85" s="10">
        <v>2</v>
      </c>
      <c r="D85" s="65" t="s">
        <v>92</v>
      </c>
      <c r="E85" s="66" t="s">
        <v>11</v>
      </c>
      <c r="F85" s="147"/>
      <c r="G85" s="32">
        <v>0</v>
      </c>
      <c r="H85" s="135"/>
      <c r="I85" s="141"/>
      <c r="J85" s="32">
        <v>0</v>
      </c>
      <c r="K85" s="135"/>
      <c r="L85" s="147"/>
      <c r="M85" s="32">
        <v>1</v>
      </c>
      <c r="N85" s="135"/>
      <c r="O85" s="141"/>
      <c r="P85" s="32">
        <v>0</v>
      </c>
      <c r="Q85" s="135"/>
      <c r="R85" s="147"/>
      <c r="S85" s="32">
        <v>0.5</v>
      </c>
      <c r="T85" s="135"/>
      <c r="U85" s="147"/>
      <c r="V85" s="32">
        <v>1</v>
      </c>
      <c r="W85" s="135"/>
      <c r="X85" s="141"/>
      <c r="Y85" s="32">
        <v>0</v>
      </c>
      <c r="Z85" s="135"/>
      <c r="AA85" s="147"/>
      <c r="AB85" s="32">
        <v>0</v>
      </c>
      <c r="AC85" s="135"/>
      <c r="AD85" s="147"/>
      <c r="AE85" s="32">
        <v>1</v>
      </c>
      <c r="AF85" s="135"/>
      <c r="AG85" s="87">
        <v>0</v>
      </c>
      <c r="AH85" s="224"/>
      <c r="AI85" s="60"/>
      <c r="AJ85" s="61"/>
      <c r="AK85" s="34">
        <f t="shared" si="2"/>
        <v>3.5</v>
      </c>
      <c r="AL85" s="56"/>
      <c r="AM85" s="224"/>
    </row>
    <row r="86" spans="1:39" ht="15.75" customHeight="1">
      <c r="A86" s="182"/>
      <c r="B86" s="194"/>
      <c r="C86" s="10">
        <v>3</v>
      </c>
      <c r="D86" s="65" t="s">
        <v>94</v>
      </c>
      <c r="E86" s="66">
        <v>1</v>
      </c>
      <c r="F86" s="147"/>
      <c r="G86" s="32">
        <v>0</v>
      </c>
      <c r="H86" s="135"/>
      <c r="I86" s="141"/>
      <c r="J86" s="32">
        <v>1</v>
      </c>
      <c r="K86" s="135"/>
      <c r="L86" s="147"/>
      <c r="M86" s="32">
        <v>1</v>
      </c>
      <c r="N86" s="135"/>
      <c r="O86" s="141"/>
      <c r="P86" s="32">
        <v>0</v>
      </c>
      <c r="Q86" s="135"/>
      <c r="R86" s="147"/>
      <c r="S86" s="32">
        <v>0.5</v>
      </c>
      <c r="T86" s="135"/>
      <c r="U86" s="147"/>
      <c r="V86" s="32">
        <v>1</v>
      </c>
      <c r="W86" s="135"/>
      <c r="X86" s="141"/>
      <c r="Y86" s="32">
        <v>1</v>
      </c>
      <c r="Z86" s="135"/>
      <c r="AA86" s="147"/>
      <c r="AB86" s="32">
        <v>1</v>
      </c>
      <c r="AC86" s="135"/>
      <c r="AD86" s="147"/>
      <c r="AE86" s="32">
        <v>1</v>
      </c>
      <c r="AF86" s="135"/>
      <c r="AG86" s="87">
        <v>0</v>
      </c>
      <c r="AH86" s="224"/>
      <c r="AI86" s="60"/>
      <c r="AJ86" s="61"/>
      <c r="AK86" s="34">
        <f t="shared" si="2"/>
        <v>6.5</v>
      </c>
      <c r="AL86" s="56"/>
      <c r="AM86" s="224"/>
    </row>
    <row r="87" spans="1:39" ht="15.75" customHeight="1" thickBot="1">
      <c r="A87" s="183"/>
      <c r="B87" s="195"/>
      <c r="C87" s="77">
        <v>4</v>
      </c>
      <c r="D87" s="67" t="s">
        <v>96</v>
      </c>
      <c r="E87" s="68">
        <v>1</v>
      </c>
      <c r="F87" s="154"/>
      <c r="G87" s="69">
        <v>0</v>
      </c>
      <c r="H87" s="136"/>
      <c r="I87" s="142"/>
      <c r="J87" s="69" t="s">
        <v>162</v>
      </c>
      <c r="K87" s="136"/>
      <c r="L87" s="154"/>
      <c r="M87" s="69">
        <v>0</v>
      </c>
      <c r="N87" s="136"/>
      <c r="O87" s="142"/>
      <c r="P87" s="69">
        <v>0</v>
      </c>
      <c r="Q87" s="136"/>
      <c r="R87" s="154"/>
      <c r="S87" s="69">
        <v>0.5</v>
      </c>
      <c r="T87" s="136"/>
      <c r="U87" s="154"/>
      <c r="V87" s="69">
        <v>1</v>
      </c>
      <c r="W87" s="136"/>
      <c r="X87" s="142"/>
      <c r="Y87" s="69">
        <v>1</v>
      </c>
      <c r="Z87" s="136"/>
      <c r="AA87" s="154"/>
      <c r="AB87" s="69">
        <v>0</v>
      </c>
      <c r="AC87" s="136"/>
      <c r="AD87" s="154"/>
      <c r="AE87" s="69">
        <v>0</v>
      </c>
      <c r="AF87" s="136"/>
      <c r="AG87" s="88">
        <v>0</v>
      </c>
      <c r="AH87" s="225"/>
      <c r="AI87" s="94"/>
      <c r="AJ87" s="120"/>
      <c r="AK87" s="36">
        <f>G87+1+M87+P87+S87+V87+Y87+AB87+AE87</f>
        <v>3.5</v>
      </c>
      <c r="AL87" s="57"/>
      <c r="AM87" s="225"/>
    </row>
    <row r="88" spans="1:39" ht="15.75" customHeight="1">
      <c r="A88" s="181">
        <v>20</v>
      </c>
      <c r="B88" s="159" t="s">
        <v>154</v>
      </c>
      <c r="C88" s="2">
        <v>1</v>
      </c>
      <c r="D88" s="62" t="s">
        <v>38</v>
      </c>
      <c r="E88" s="90" t="s">
        <v>11</v>
      </c>
      <c r="F88" s="130">
        <v>7</v>
      </c>
      <c r="G88" s="3">
        <v>0</v>
      </c>
      <c r="H88" s="134">
        <f>G88+G89+G90+G91</f>
        <v>1</v>
      </c>
      <c r="I88" s="146">
        <v>25</v>
      </c>
      <c r="J88" s="64">
        <v>0</v>
      </c>
      <c r="K88" s="134">
        <f>J88+J89+J90+J91+H88</f>
        <v>2</v>
      </c>
      <c r="L88" s="140">
        <v>27</v>
      </c>
      <c r="M88" s="64">
        <v>0.5</v>
      </c>
      <c r="N88" s="134">
        <f>M88+M89+M90+M91+K88</f>
        <v>5.5</v>
      </c>
      <c r="O88" s="146">
        <v>18</v>
      </c>
      <c r="P88" s="64">
        <v>0</v>
      </c>
      <c r="Q88" s="134">
        <f>P88+P89+P90+P91+N88</f>
        <v>8.5</v>
      </c>
      <c r="R88" s="140">
        <v>15</v>
      </c>
      <c r="S88" s="64">
        <v>0</v>
      </c>
      <c r="T88" s="134">
        <f>S88+S89+S90+S91+Q88</f>
        <v>10.5</v>
      </c>
      <c r="U88" s="146">
        <v>17</v>
      </c>
      <c r="V88" s="64">
        <v>1</v>
      </c>
      <c r="W88" s="134">
        <f>V88+V89+V90+V91+T88</f>
        <v>13.5</v>
      </c>
      <c r="X88" s="140">
        <v>12</v>
      </c>
      <c r="Y88" s="64">
        <v>0</v>
      </c>
      <c r="Z88" s="134">
        <f>Y88+Y89+Y90+Y91+W88</f>
        <v>14</v>
      </c>
      <c r="AA88" s="140">
        <v>11</v>
      </c>
      <c r="AB88" s="64">
        <v>0</v>
      </c>
      <c r="AC88" s="134">
        <f>AB88+AB89+AB90+AB91+Z88</f>
        <v>15</v>
      </c>
      <c r="AD88" s="146">
        <v>9</v>
      </c>
      <c r="AE88" s="64">
        <v>0</v>
      </c>
      <c r="AF88" s="134">
        <f>AE88+AE89+AE90+AE91+AC88</f>
        <v>16</v>
      </c>
      <c r="AG88" s="43"/>
      <c r="AH88" s="44"/>
      <c r="AI88" s="44"/>
      <c r="AJ88" s="45"/>
      <c r="AK88" s="46">
        <f aca="true" t="shared" si="3" ref="AK88:AK98">G88+J88+M88+P88+S88+V88+Y88+AB88+AE88</f>
        <v>1.5</v>
      </c>
      <c r="AL88" s="184"/>
      <c r="AM88" s="223" t="s">
        <v>179</v>
      </c>
    </row>
    <row r="89" spans="1:39" ht="15.75" customHeight="1">
      <c r="A89" s="182"/>
      <c r="B89" s="160"/>
      <c r="C89" s="4">
        <v>2</v>
      </c>
      <c r="D89" s="65" t="s">
        <v>44</v>
      </c>
      <c r="E89" s="91" t="s">
        <v>11</v>
      </c>
      <c r="F89" s="131"/>
      <c r="G89" s="5">
        <v>0</v>
      </c>
      <c r="H89" s="135"/>
      <c r="I89" s="147"/>
      <c r="J89" s="32">
        <v>0</v>
      </c>
      <c r="K89" s="135"/>
      <c r="L89" s="141"/>
      <c r="M89" s="32">
        <v>1</v>
      </c>
      <c r="N89" s="135"/>
      <c r="O89" s="147"/>
      <c r="P89" s="32">
        <v>1</v>
      </c>
      <c r="Q89" s="135"/>
      <c r="R89" s="141"/>
      <c r="S89" s="32">
        <v>0</v>
      </c>
      <c r="T89" s="135"/>
      <c r="U89" s="147"/>
      <c r="V89" s="32">
        <v>1</v>
      </c>
      <c r="W89" s="135"/>
      <c r="X89" s="141"/>
      <c r="Y89" s="32">
        <v>0.5</v>
      </c>
      <c r="Z89" s="135"/>
      <c r="AA89" s="141"/>
      <c r="AB89" s="32">
        <v>0.5</v>
      </c>
      <c r="AC89" s="135"/>
      <c r="AD89" s="147"/>
      <c r="AE89" s="32">
        <v>0</v>
      </c>
      <c r="AF89" s="135"/>
      <c r="AG89" s="12"/>
      <c r="AH89" s="13"/>
      <c r="AI89" s="13"/>
      <c r="AJ89" s="14"/>
      <c r="AK89" s="41">
        <f t="shared" si="3"/>
        <v>4</v>
      </c>
      <c r="AL89" s="185"/>
      <c r="AM89" s="224"/>
    </row>
    <row r="90" spans="1:39" ht="15.75" customHeight="1">
      <c r="A90" s="182"/>
      <c r="B90" s="160"/>
      <c r="C90" s="10">
        <v>3</v>
      </c>
      <c r="D90" s="65" t="s">
        <v>100</v>
      </c>
      <c r="E90" s="91">
        <v>1</v>
      </c>
      <c r="F90" s="132"/>
      <c r="G90" s="6">
        <v>0</v>
      </c>
      <c r="H90" s="135"/>
      <c r="I90" s="147"/>
      <c r="J90" s="32">
        <v>0</v>
      </c>
      <c r="K90" s="135"/>
      <c r="L90" s="141"/>
      <c r="M90" s="32">
        <v>1</v>
      </c>
      <c r="N90" s="135"/>
      <c r="O90" s="147"/>
      <c r="P90" s="32">
        <v>1</v>
      </c>
      <c r="Q90" s="135"/>
      <c r="R90" s="141"/>
      <c r="S90" s="32">
        <v>1</v>
      </c>
      <c r="T90" s="135"/>
      <c r="U90" s="147"/>
      <c r="V90" s="32">
        <v>0</v>
      </c>
      <c r="W90" s="135"/>
      <c r="X90" s="141"/>
      <c r="Y90" s="32">
        <v>0</v>
      </c>
      <c r="Z90" s="135"/>
      <c r="AA90" s="141"/>
      <c r="AB90" s="32">
        <v>0</v>
      </c>
      <c r="AC90" s="135"/>
      <c r="AD90" s="147"/>
      <c r="AE90" s="32">
        <v>0.5</v>
      </c>
      <c r="AF90" s="135"/>
      <c r="AG90" s="76"/>
      <c r="AH90" s="52"/>
      <c r="AI90" s="52"/>
      <c r="AJ90" s="84"/>
      <c r="AK90" s="54">
        <f t="shared" si="3"/>
        <v>3.5</v>
      </c>
      <c r="AL90" s="185"/>
      <c r="AM90" s="224"/>
    </row>
    <row r="91" spans="1:39" ht="15.75" customHeight="1" thickBot="1">
      <c r="A91" s="183"/>
      <c r="B91" s="161"/>
      <c r="C91" s="9">
        <v>4</v>
      </c>
      <c r="D91" s="67" t="s">
        <v>102</v>
      </c>
      <c r="E91" s="92" t="s">
        <v>11</v>
      </c>
      <c r="F91" s="133"/>
      <c r="G91" s="8">
        <v>1</v>
      </c>
      <c r="H91" s="136"/>
      <c r="I91" s="154"/>
      <c r="J91" s="69">
        <v>1</v>
      </c>
      <c r="K91" s="136"/>
      <c r="L91" s="142"/>
      <c r="M91" s="69">
        <v>1</v>
      </c>
      <c r="N91" s="136"/>
      <c r="O91" s="154"/>
      <c r="P91" s="69">
        <v>1</v>
      </c>
      <c r="Q91" s="136"/>
      <c r="R91" s="142"/>
      <c r="S91" s="69">
        <v>1</v>
      </c>
      <c r="T91" s="136"/>
      <c r="U91" s="154"/>
      <c r="V91" s="69">
        <v>1</v>
      </c>
      <c r="W91" s="136"/>
      <c r="X91" s="142"/>
      <c r="Y91" s="69">
        <v>0</v>
      </c>
      <c r="Z91" s="136"/>
      <c r="AA91" s="142"/>
      <c r="AB91" s="69">
        <v>0.5</v>
      </c>
      <c r="AC91" s="136"/>
      <c r="AD91" s="154"/>
      <c r="AE91" s="69">
        <v>0.5</v>
      </c>
      <c r="AF91" s="136"/>
      <c r="AG91" s="15"/>
      <c r="AH91" s="16"/>
      <c r="AI91" s="16"/>
      <c r="AJ91" s="17"/>
      <c r="AK91" s="42">
        <f t="shared" si="3"/>
        <v>7</v>
      </c>
      <c r="AL91" s="186"/>
      <c r="AM91" s="225"/>
    </row>
    <row r="92" spans="1:39" ht="15.75" customHeight="1">
      <c r="A92" s="181">
        <v>21</v>
      </c>
      <c r="B92" s="159" t="s">
        <v>152</v>
      </c>
      <c r="C92" s="2">
        <v>1</v>
      </c>
      <c r="D92" s="62" t="s">
        <v>103</v>
      </c>
      <c r="E92" s="81" t="s">
        <v>11</v>
      </c>
      <c r="F92" s="126">
        <v>8</v>
      </c>
      <c r="G92" s="3">
        <v>0</v>
      </c>
      <c r="H92" s="134">
        <f>G92+G93+G94+G95</f>
        <v>0</v>
      </c>
      <c r="I92" s="155">
        <v>24</v>
      </c>
      <c r="J92" s="3">
        <v>1</v>
      </c>
      <c r="K92" s="149">
        <f>H92+J92+J93+J94+J95</f>
        <v>4</v>
      </c>
      <c r="L92" s="126">
        <v>25</v>
      </c>
      <c r="M92" s="3">
        <v>0</v>
      </c>
      <c r="N92" s="149">
        <f>K92+M92+M93+M94+M95</f>
        <v>6</v>
      </c>
      <c r="O92" s="130">
        <v>14</v>
      </c>
      <c r="P92" s="3">
        <v>0</v>
      </c>
      <c r="Q92" s="149">
        <f>N92+P92+P93+P94+P95</f>
        <v>6.5</v>
      </c>
      <c r="R92" s="126">
        <v>18</v>
      </c>
      <c r="S92" s="3">
        <v>0</v>
      </c>
      <c r="T92" s="149">
        <f>Q92+S92+S93+S94+S95</f>
        <v>8.5</v>
      </c>
      <c r="U92" s="126">
        <v>11</v>
      </c>
      <c r="V92" s="3">
        <v>0</v>
      </c>
      <c r="W92" s="149">
        <f>T92+V92+V93+V94+V95</f>
        <v>10</v>
      </c>
      <c r="X92" s="130">
        <v>26</v>
      </c>
      <c r="Y92" s="3">
        <v>1</v>
      </c>
      <c r="Z92" s="149">
        <f>W92+Y92+Y93+Y94+Y95</f>
        <v>13</v>
      </c>
      <c r="AA92" s="130">
        <v>19</v>
      </c>
      <c r="AB92" s="3">
        <v>0</v>
      </c>
      <c r="AC92" s="134">
        <f>Z92+AB92+AB93+AB94+AB95</f>
        <v>15</v>
      </c>
      <c r="AD92" s="126">
        <v>23</v>
      </c>
      <c r="AE92" s="3">
        <v>0</v>
      </c>
      <c r="AF92" s="134">
        <f>AC92+AE92+AE93+AE94+AE95</f>
        <v>16</v>
      </c>
      <c r="AG92" s="43"/>
      <c r="AH92" s="44"/>
      <c r="AI92" s="44"/>
      <c r="AJ92" s="45"/>
      <c r="AK92" s="46">
        <f t="shared" si="3"/>
        <v>2</v>
      </c>
      <c r="AL92" s="184"/>
      <c r="AM92" s="223" t="s">
        <v>180</v>
      </c>
    </row>
    <row r="93" spans="1:39" ht="15.75" customHeight="1">
      <c r="A93" s="182"/>
      <c r="B93" s="160"/>
      <c r="C93" s="4">
        <v>2</v>
      </c>
      <c r="D93" s="65" t="s">
        <v>104</v>
      </c>
      <c r="E93" s="81" t="s">
        <v>11</v>
      </c>
      <c r="F93" s="127"/>
      <c r="G93" s="5">
        <v>0</v>
      </c>
      <c r="H93" s="135"/>
      <c r="I93" s="156"/>
      <c r="J93" s="5">
        <v>1</v>
      </c>
      <c r="K93" s="150"/>
      <c r="L93" s="127"/>
      <c r="M93" s="5">
        <v>0</v>
      </c>
      <c r="N93" s="150"/>
      <c r="O93" s="131"/>
      <c r="P93" s="5">
        <v>0</v>
      </c>
      <c r="Q93" s="150"/>
      <c r="R93" s="127"/>
      <c r="S93" s="5">
        <v>0</v>
      </c>
      <c r="T93" s="150"/>
      <c r="U93" s="127"/>
      <c r="V93" s="5">
        <v>1</v>
      </c>
      <c r="W93" s="150"/>
      <c r="X93" s="131"/>
      <c r="Y93" s="5">
        <v>1</v>
      </c>
      <c r="Z93" s="150"/>
      <c r="AA93" s="131"/>
      <c r="AB93" s="5">
        <v>1</v>
      </c>
      <c r="AC93" s="135"/>
      <c r="AD93" s="127"/>
      <c r="AE93" s="5">
        <v>0</v>
      </c>
      <c r="AF93" s="135"/>
      <c r="AG93" s="12"/>
      <c r="AH93" s="13"/>
      <c r="AI93" s="13"/>
      <c r="AJ93" s="14"/>
      <c r="AK93" s="41">
        <f t="shared" si="3"/>
        <v>4</v>
      </c>
      <c r="AL93" s="185"/>
      <c r="AM93" s="224"/>
    </row>
    <row r="94" spans="1:39" ht="15.75" customHeight="1">
      <c r="A94" s="182"/>
      <c r="B94" s="160"/>
      <c r="C94" s="10">
        <v>3</v>
      </c>
      <c r="D94" s="65" t="s">
        <v>105</v>
      </c>
      <c r="E94" s="81">
        <v>1</v>
      </c>
      <c r="F94" s="128"/>
      <c r="G94" s="6">
        <v>0</v>
      </c>
      <c r="H94" s="135"/>
      <c r="I94" s="192"/>
      <c r="J94" s="6">
        <v>1</v>
      </c>
      <c r="K94" s="150"/>
      <c r="L94" s="128"/>
      <c r="M94" s="6">
        <v>1</v>
      </c>
      <c r="N94" s="150"/>
      <c r="O94" s="132"/>
      <c r="P94" s="6">
        <v>0.5</v>
      </c>
      <c r="Q94" s="150"/>
      <c r="R94" s="128"/>
      <c r="S94" s="6">
        <v>1</v>
      </c>
      <c r="T94" s="150"/>
      <c r="U94" s="128"/>
      <c r="V94" s="6">
        <v>0</v>
      </c>
      <c r="W94" s="150"/>
      <c r="X94" s="132"/>
      <c r="Y94" s="6">
        <v>0</v>
      </c>
      <c r="Z94" s="150"/>
      <c r="AA94" s="132"/>
      <c r="AB94" s="6">
        <v>0</v>
      </c>
      <c r="AC94" s="135"/>
      <c r="AD94" s="128"/>
      <c r="AE94" s="6">
        <v>0</v>
      </c>
      <c r="AF94" s="135"/>
      <c r="AG94" s="76"/>
      <c r="AH94" s="52"/>
      <c r="AI94" s="52"/>
      <c r="AJ94" s="84"/>
      <c r="AK94" s="54">
        <f t="shared" si="3"/>
        <v>3.5</v>
      </c>
      <c r="AL94" s="185"/>
      <c r="AM94" s="224"/>
    </row>
    <row r="95" spans="1:39" ht="15.75" customHeight="1" thickBot="1">
      <c r="A95" s="183"/>
      <c r="B95" s="161"/>
      <c r="C95" s="7">
        <v>4</v>
      </c>
      <c r="D95" s="73" t="s">
        <v>106</v>
      </c>
      <c r="E95" s="85">
        <v>1</v>
      </c>
      <c r="F95" s="129"/>
      <c r="G95" s="8">
        <v>0</v>
      </c>
      <c r="H95" s="136"/>
      <c r="I95" s="157"/>
      <c r="J95" s="8">
        <v>1</v>
      </c>
      <c r="K95" s="151"/>
      <c r="L95" s="129"/>
      <c r="M95" s="8">
        <v>1</v>
      </c>
      <c r="N95" s="151"/>
      <c r="O95" s="133"/>
      <c r="P95" s="8">
        <v>0</v>
      </c>
      <c r="Q95" s="151"/>
      <c r="R95" s="129"/>
      <c r="S95" s="8">
        <v>1</v>
      </c>
      <c r="T95" s="151"/>
      <c r="U95" s="129"/>
      <c r="V95" s="8">
        <v>0.5</v>
      </c>
      <c r="W95" s="151"/>
      <c r="X95" s="133"/>
      <c r="Y95" s="8">
        <v>1</v>
      </c>
      <c r="Z95" s="151"/>
      <c r="AA95" s="133"/>
      <c r="AB95" s="8">
        <v>1</v>
      </c>
      <c r="AC95" s="169"/>
      <c r="AD95" s="129"/>
      <c r="AE95" s="8">
        <v>1</v>
      </c>
      <c r="AF95" s="169"/>
      <c r="AG95" s="15"/>
      <c r="AH95" s="16"/>
      <c r="AI95" s="16"/>
      <c r="AJ95" s="17"/>
      <c r="AK95" s="42">
        <f t="shared" si="3"/>
        <v>6.5</v>
      </c>
      <c r="AL95" s="186"/>
      <c r="AM95" s="225"/>
    </row>
    <row r="96" spans="1:39" ht="15.75" customHeight="1">
      <c r="A96" s="181">
        <v>22</v>
      </c>
      <c r="B96" s="159" t="s">
        <v>160</v>
      </c>
      <c r="C96" s="2">
        <v>1</v>
      </c>
      <c r="D96" s="62" t="s">
        <v>23</v>
      </c>
      <c r="E96" s="90" t="s">
        <v>11</v>
      </c>
      <c r="F96" s="130">
        <v>9</v>
      </c>
      <c r="G96" s="3">
        <v>0</v>
      </c>
      <c r="H96" s="134">
        <f>G96+G97+G98</f>
        <v>0</v>
      </c>
      <c r="I96" s="189">
        <v>19</v>
      </c>
      <c r="J96" s="3">
        <v>1</v>
      </c>
      <c r="K96" s="149">
        <f>H96+J96+J97+J98</f>
        <v>2</v>
      </c>
      <c r="L96" s="130">
        <v>26</v>
      </c>
      <c r="M96" s="3">
        <v>1</v>
      </c>
      <c r="N96" s="149">
        <f>K96+M96+M97+M98</f>
        <v>5</v>
      </c>
      <c r="O96" s="126">
        <v>11</v>
      </c>
      <c r="P96" s="3">
        <v>0</v>
      </c>
      <c r="Q96" s="149">
        <f>N96+P96+P97+P98</f>
        <v>5.5</v>
      </c>
      <c r="R96" s="130">
        <v>25</v>
      </c>
      <c r="S96" s="3">
        <v>1</v>
      </c>
      <c r="T96" s="149">
        <f>Q96+S96+S97+S98</f>
        <v>8</v>
      </c>
      <c r="U96" s="126">
        <v>23</v>
      </c>
      <c r="V96" s="3">
        <v>0</v>
      </c>
      <c r="W96" s="149">
        <f>T96+V96+V97+V98</f>
        <v>9.5</v>
      </c>
      <c r="X96" s="126">
        <v>24</v>
      </c>
      <c r="Y96" s="3">
        <v>1</v>
      </c>
      <c r="Z96" s="149">
        <f>W96+Y96+Y97+Y98</f>
        <v>10.5</v>
      </c>
      <c r="AA96" s="126" t="s">
        <v>162</v>
      </c>
      <c r="AB96" s="3">
        <v>0.5</v>
      </c>
      <c r="AC96" s="149">
        <f>Z96+AB96+AB97+AB98+AB99</f>
        <v>12.5</v>
      </c>
      <c r="AD96" s="130">
        <v>27</v>
      </c>
      <c r="AE96" s="3">
        <v>0.5</v>
      </c>
      <c r="AF96" s="149">
        <f>AC96+AE96+AE97+AE98</f>
        <v>15</v>
      </c>
      <c r="AG96" s="43"/>
      <c r="AH96" s="44"/>
      <c r="AI96" s="44"/>
      <c r="AJ96" s="45"/>
      <c r="AK96" s="46">
        <f t="shared" si="3"/>
        <v>5</v>
      </c>
      <c r="AL96" s="184"/>
      <c r="AM96" s="223" t="s">
        <v>181</v>
      </c>
    </row>
    <row r="97" spans="1:39" ht="15.75" customHeight="1">
      <c r="A97" s="182"/>
      <c r="B97" s="160"/>
      <c r="C97" s="4">
        <v>2</v>
      </c>
      <c r="D97" s="65" t="s">
        <v>25</v>
      </c>
      <c r="E97" s="91" t="s">
        <v>11</v>
      </c>
      <c r="F97" s="131"/>
      <c r="G97" s="5">
        <v>0</v>
      </c>
      <c r="H97" s="135"/>
      <c r="I97" s="190"/>
      <c r="J97" s="5">
        <v>1</v>
      </c>
      <c r="K97" s="150"/>
      <c r="L97" s="131"/>
      <c r="M97" s="5">
        <v>1</v>
      </c>
      <c r="N97" s="150"/>
      <c r="O97" s="127"/>
      <c r="P97" s="5">
        <v>0</v>
      </c>
      <c r="Q97" s="150"/>
      <c r="R97" s="131"/>
      <c r="S97" s="5">
        <v>1</v>
      </c>
      <c r="T97" s="150"/>
      <c r="U97" s="127"/>
      <c r="V97" s="5">
        <v>1</v>
      </c>
      <c r="W97" s="150"/>
      <c r="X97" s="127"/>
      <c r="Y97" s="5">
        <v>0</v>
      </c>
      <c r="Z97" s="150"/>
      <c r="AA97" s="127"/>
      <c r="AB97" s="5">
        <v>0.5</v>
      </c>
      <c r="AC97" s="150"/>
      <c r="AD97" s="131"/>
      <c r="AE97" s="5">
        <v>1</v>
      </c>
      <c r="AF97" s="150"/>
      <c r="AG97" s="12"/>
      <c r="AH97" s="13"/>
      <c r="AI97" s="13"/>
      <c r="AJ97" s="14"/>
      <c r="AK97" s="41">
        <f t="shared" si="3"/>
        <v>5.5</v>
      </c>
      <c r="AL97" s="185"/>
      <c r="AM97" s="224"/>
    </row>
    <row r="98" spans="1:39" ht="15.75" customHeight="1">
      <c r="A98" s="182"/>
      <c r="B98" s="160"/>
      <c r="C98" s="4">
        <v>3</v>
      </c>
      <c r="D98" s="65" t="s">
        <v>27</v>
      </c>
      <c r="E98" s="91" t="s">
        <v>11</v>
      </c>
      <c r="F98" s="131"/>
      <c r="G98" s="5">
        <v>0</v>
      </c>
      <c r="H98" s="135"/>
      <c r="I98" s="190"/>
      <c r="J98" s="5">
        <v>0</v>
      </c>
      <c r="K98" s="150"/>
      <c r="L98" s="131"/>
      <c r="M98" s="5">
        <v>1</v>
      </c>
      <c r="N98" s="150"/>
      <c r="O98" s="127"/>
      <c r="P98" s="5">
        <v>0.5</v>
      </c>
      <c r="Q98" s="150"/>
      <c r="R98" s="131"/>
      <c r="S98" s="5">
        <v>0.5</v>
      </c>
      <c r="T98" s="150"/>
      <c r="U98" s="127"/>
      <c r="V98" s="5">
        <v>0.5</v>
      </c>
      <c r="W98" s="150"/>
      <c r="X98" s="127"/>
      <c r="Y98" s="5">
        <v>0</v>
      </c>
      <c r="Z98" s="150"/>
      <c r="AA98" s="127"/>
      <c r="AB98" s="5">
        <v>0.5</v>
      </c>
      <c r="AC98" s="150"/>
      <c r="AD98" s="131"/>
      <c r="AE98" s="5">
        <v>1</v>
      </c>
      <c r="AF98" s="150"/>
      <c r="AG98" s="12"/>
      <c r="AH98" s="13"/>
      <c r="AI98" s="13"/>
      <c r="AJ98" s="14"/>
      <c r="AK98" s="41">
        <f t="shared" si="3"/>
        <v>4</v>
      </c>
      <c r="AL98" s="185"/>
      <c r="AM98" s="224"/>
    </row>
    <row r="99" spans="1:39" ht="15.75" customHeight="1" thickBot="1">
      <c r="A99" s="183"/>
      <c r="B99" s="161"/>
      <c r="C99" s="9">
        <v>4</v>
      </c>
      <c r="D99" s="67" t="s">
        <v>26</v>
      </c>
      <c r="E99" s="92" t="s">
        <v>11</v>
      </c>
      <c r="F99" s="133"/>
      <c r="G99" s="8" t="s">
        <v>163</v>
      </c>
      <c r="H99" s="136"/>
      <c r="I99" s="191"/>
      <c r="J99" s="8" t="s">
        <v>163</v>
      </c>
      <c r="K99" s="151"/>
      <c r="L99" s="133"/>
      <c r="M99" s="8" t="s">
        <v>163</v>
      </c>
      <c r="N99" s="151"/>
      <c r="O99" s="129"/>
      <c r="P99" s="8" t="s">
        <v>163</v>
      </c>
      <c r="Q99" s="151"/>
      <c r="R99" s="133"/>
      <c r="S99" s="8" t="s">
        <v>163</v>
      </c>
      <c r="T99" s="151"/>
      <c r="U99" s="129"/>
      <c r="V99" s="8" t="s">
        <v>163</v>
      </c>
      <c r="W99" s="151"/>
      <c r="X99" s="129"/>
      <c r="Y99" s="8" t="s">
        <v>163</v>
      </c>
      <c r="Z99" s="151"/>
      <c r="AA99" s="129"/>
      <c r="AB99" s="8">
        <v>0.5</v>
      </c>
      <c r="AC99" s="151"/>
      <c r="AD99" s="133"/>
      <c r="AE99" s="8" t="s">
        <v>163</v>
      </c>
      <c r="AF99" s="151"/>
      <c r="AG99" s="15"/>
      <c r="AH99" s="16"/>
      <c r="AI99" s="16"/>
      <c r="AJ99" s="17"/>
      <c r="AK99" s="42">
        <v>0</v>
      </c>
      <c r="AL99" s="186"/>
      <c r="AM99" s="225"/>
    </row>
    <row r="100" spans="1:39" ht="15.75" customHeight="1">
      <c r="A100" s="181">
        <v>23</v>
      </c>
      <c r="B100" s="159" t="s">
        <v>155</v>
      </c>
      <c r="C100" s="2">
        <v>1</v>
      </c>
      <c r="D100" s="62" t="s">
        <v>110</v>
      </c>
      <c r="E100" s="90" t="s">
        <v>11</v>
      </c>
      <c r="F100" s="126">
        <v>10</v>
      </c>
      <c r="G100" s="3">
        <v>0.5</v>
      </c>
      <c r="H100" s="134">
        <f>G100+G101+G102+G103</f>
        <v>0.5</v>
      </c>
      <c r="I100" s="155">
        <v>14</v>
      </c>
      <c r="J100" s="3">
        <v>0.5</v>
      </c>
      <c r="K100" s="149">
        <f>H100+J100+J101+J102+J103</f>
        <v>1.5</v>
      </c>
      <c r="L100" s="130">
        <v>16</v>
      </c>
      <c r="M100" s="3">
        <v>0</v>
      </c>
      <c r="N100" s="149">
        <f>K100+M100+M101+M102+M103</f>
        <v>2</v>
      </c>
      <c r="O100" s="126" t="s">
        <v>162</v>
      </c>
      <c r="P100" s="3">
        <v>0.5</v>
      </c>
      <c r="Q100" s="149">
        <f>N100+P100+P101+P102+P103</f>
        <v>4</v>
      </c>
      <c r="R100" s="126">
        <v>24</v>
      </c>
      <c r="S100" s="3">
        <v>1</v>
      </c>
      <c r="T100" s="149">
        <f>Q100+S100+S101+S102+S103</f>
        <v>7.5</v>
      </c>
      <c r="U100" s="130">
        <v>22</v>
      </c>
      <c r="V100" s="3">
        <v>1</v>
      </c>
      <c r="W100" s="149">
        <f>T100+V100+V101+V102+1</f>
        <v>10</v>
      </c>
      <c r="X100" s="126">
        <v>19</v>
      </c>
      <c r="Y100" s="3">
        <v>1</v>
      </c>
      <c r="Z100" s="149">
        <f>W100+Y100+Y101+Y102+Y103</f>
        <v>12</v>
      </c>
      <c r="AA100" s="126">
        <v>27</v>
      </c>
      <c r="AB100" s="3">
        <v>1</v>
      </c>
      <c r="AC100" s="134">
        <f>Z100+AB100+AB101+AB102+AB103</f>
        <v>16</v>
      </c>
      <c r="AD100" s="130">
        <v>21</v>
      </c>
      <c r="AE100" s="3">
        <v>1</v>
      </c>
      <c r="AF100" s="134">
        <f>AC100+AE100+AE101+AE102+AE103</f>
        <v>19</v>
      </c>
      <c r="AG100" s="43"/>
      <c r="AH100" s="44"/>
      <c r="AI100" s="44"/>
      <c r="AJ100" s="45"/>
      <c r="AK100" s="46">
        <f aca="true" t="shared" si="4" ref="AK100:AK118">G100+J100+M100+P100+S100+V100+Y100+AB100+AE100</f>
        <v>6.5</v>
      </c>
      <c r="AL100" s="184"/>
      <c r="AM100" s="223" t="s">
        <v>182</v>
      </c>
    </row>
    <row r="101" spans="1:39" ht="15.75" customHeight="1">
      <c r="A101" s="182"/>
      <c r="B101" s="160"/>
      <c r="C101" s="4">
        <v>2</v>
      </c>
      <c r="D101" s="65" t="s">
        <v>111</v>
      </c>
      <c r="E101" s="91">
        <v>1</v>
      </c>
      <c r="F101" s="127"/>
      <c r="G101" s="5">
        <v>0</v>
      </c>
      <c r="H101" s="135"/>
      <c r="I101" s="156"/>
      <c r="J101" s="5">
        <v>0</v>
      </c>
      <c r="K101" s="150"/>
      <c r="L101" s="131"/>
      <c r="M101" s="5">
        <v>0</v>
      </c>
      <c r="N101" s="150"/>
      <c r="O101" s="127"/>
      <c r="P101" s="5">
        <v>0.5</v>
      </c>
      <c r="Q101" s="150"/>
      <c r="R101" s="127"/>
      <c r="S101" s="5">
        <v>0.5</v>
      </c>
      <c r="T101" s="150"/>
      <c r="U101" s="131"/>
      <c r="V101" s="5">
        <v>0</v>
      </c>
      <c r="W101" s="150"/>
      <c r="X101" s="127"/>
      <c r="Y101" s="5">
        <v>1</v>
      </c>
      <c r="Z101" s="150"/>
      <c r="AA101" s="127"/>
      <c r="AB101" s="5">
        <v>1</v>
      </c>
      <c r="AC101" s="135"/>
      <c r="AD101" s="131"/>
      <c r="AE101" s="5">
        <v>1</v>
      </c>
      <c r="AF101" s="135"/>
      <c r="AG101" s="12"/>
      <c r="AH101" s="13"/>
      <c r="AI101" s="13"/>
      <c r="AJ101" s="14"/>
      <c r="AK101" s="41">
        <f t="shared" si="4"/>
        <v>4</v>
      </c>
      <c r="AL101" s="185"/>
      <c r="AM101" s="224"/>
    </row>
    <row r="102" spans="1:39" ht="15.75" customHeight="1">
      <c r="A102" s="182"/>
      <c r="B102" s="160"/>
      <c r="C102" s="4">
        <v>3</v>
      </c>
      <c r="D102" s="65" t="s">
        <v>112</v>
      </c>
      <c r="E102" s="91" t="s">
        <v>11</v>
      </c>
      <c r="F102" s="127"/>
      <c r="G102" s="5">
        <v>0</v>
      </c>
      <c r="H102" s="135"/>
      <c r="I102" s="156"/>
      <c r="J102" s="5">
        <v>0.5</v>
      </c>
      <c r="K102" s="150"/>
      <c r="L102" s="131"/>
      <c r="M102" s="5">
        <v>0.5</v>
      </c>
      <c r="N102" s="150"/>
      <c r="O102" s="127"/>
      <c r="P102" s="5">
        <v>0.5</v>
      </c>
      <c r="Q102" s="150"/>
      <c r="R102" s="127"/>
      <c r="S102" s="5">
        <v>1</v>
      </c>
      <c r="T102" s="150"/>
      <c r="U102" s="131"/>
      <c r="V102" s="5">
        <v>0.5</v>
      </c>
      <c r="W102" s="150"/>
      <c r="X102" s="127"/>
      <c r="Y102" s="5">
        <v>0</v>
      </c>
      <c r="Z102" s="150"/>
      <c r="AA102" s="127"/>
      <c r="AB102" s="5">
        <v>1</v>
      </c>
      <c r="AC102" s="135"/>
      <c r="AD102" s="131"/>
      <c r="AE102" s="5">
        <v>1</v>
      </c>
      <c r="AF102" s="135"/>
      <c r="AG102" s="12"/>
      <c r="AH102" s="13"/>
      <c r="AI102" s="13"/>
      <c r="AJ102" s="14"/>
      <c r="AK102" s="41">
        <f t="shared" si="4"/>
        <v>5</v>
      </c>
      <c r="AL102" s="185"/>
      <c r="AM102" s="224"/>
    </row>
    <row r="103" spans="1:39" ht="15.75" customHeight="1" thickBot="1">
      <c r="A103" s="183"/>
      <c r="B103" s="161"/>
      <c r="C103" s="9">
        <v>4</v>
      </c>
      <c r="D103" s="73" t="s">
        <v>113</v>
      </c>
      <c r="E103" s="92">
        <v>1</v>
      </c>
      <c r="F103" s="129"/>
      <c r="G103" s="8">
        <v>0</v>
      </c>
      <c r="H103" s="136"/>
      <c r="I103" s="157"/>
      <c r="J103" s="8">
        <v>0</v>
      </c>
      <c r="K103" s="151"/>
      <c r="L103" s="133"/>
      <c r="M103" s="8">
        <v>0</v>
      </c>
      <c r="N103" s="151"/>
      <c r="O103" s="129"/>
      <c r="P103" s="8">
        <v>0.5</v>
      </c>
      <c r="Q103" s="151"/>
      <c r="R103" s="129"/>
      <c r="S103" s="8">
        <v>1</v>
      </c>
      <c r="T103" s="151"/>
      <c r="U103" s="133"/>
      <c r="V103" s="8" t="s">
        <v>162</v>
      </c>
      <c r="W103" s="151"/>
      <c r="X103" s="129"/>
      <c r="Y103" s="8">
        <v>0</v>
      </c>
      <c r="Z103" s="151"/>
      <c r="AA103" s="129"/>
      <c r="AB103" s="8">
        <v>1</v>
      </c>
      <c r="AC103" s="169"/>
      <c r="AD103" s="133"/>
      <c r="AE103" s="8">
        <v>0</v>
      </c>
      <c r="AF103" s="169"/>
      <c r="AG103" s="15"/>
      <c r="AH103" s="16"/>
      <c r="AI103" s="16"/>
      <c r="AJ103" s="17"/>
      <c r="AK103" s="42">
        <f>G103+J103+M103+P103+S103+1+Y103+AB103+AE103</f>
        <v>3.5</v>
      </c>
      <c r="AL103" s="186"/>
      <c r="AM103" s="225"/>
    </row>
    <row r="104" spans="1:39" ht="15.75" customHeight="1">
      <c r="A104" s="181">
        <v>24</v>
      </c>
      <c r="B104" s="159" t="s">
        <v>157</v>
      </c>
      <c r="C104" s="95">
        <v>1</v>
      </c>
      <c r="D104" s="101" t="s">
        <v>115</v>
      </c>
      <c r="E104" s="90">
        <v>1</v>
      </c>
      <c r="F104" s="140">
        <v>11</v>
      </c>
      <c r="G104" s="64">
        <v>0</v>
      </c>
      <c r="H104" s="134">
        <f>G104+G105+G106+G107</f>
        <v>0</v>
      </c>
      <c r="I104" s="146">
        <v>21</v>
      </c>
      <c r="J104" s="64">
        <v>0</v>
      </c>
      <c r="K104" s="134">
        <f>J104+J105+J106+J107+H104</f>
        <v>0</v>
      </c>
      <c r="L104" s="146" t="s">
        <v>162</v>
      </c>
      <c r="M104" s="64">
        <v>0.5</v>
      </c>
      <c r="N104" s="134">
        <f>M104+M105+M106+M107+K104</f>
        <v>2</v>
      </c>
      <c r="O104" s="146">
        <v>27</v>
      </c>
      <c r="P104" s="3">
        <v>0.5</v>
      </c>
      <c r="Q104" s="134">
        <f>P104+P105+P106+P107+N104</f>
        <v>5.5</v>
      </c>
      <c r="R104" s="140">
        <v>23</v>
      </c>
      <c r="S104" s="64">
        <v>0</v>
      </c>
      <c r="T104" s="134">
        <f>S104+S105+S106+S107+Q104</f>
        <v>6</v>
      </c>
      <c r="U104" s="146">
        <v>26</v>
      </c>
      <c r="V104" s="64">
        <v>0.5</v>
      </c>
      <c r="W104" s="134">
        <f>V104+V105+V106+V107+T104</f>
        <v>6.5</v>
      </c>
      <c r="X104" s="140">
        <v>22</v>
      </c>
      <c r="Y104" s="64">
        <v>0</v>
      </c>
      <c r="Z104" s="134">
        <f>Y104+Y105+Y106+1+W104</f>
        <v>9.5</v>
      </c>
      <c r="AA104" s="146">
        <v>18</v>
      </c>
      <c r="AB104" s="64">
        <v>0</v>
      </c>
      <c r="AC104" s="134">
        <f>AB104+AB105+AB106+AB107+Z104</f>
        <v>10.5</v>
      </c>
      <c r="AD104" s="140">
        <v>19</v>
      </c>
      <c r="AE104" s="64">
        <v>0</v>
      </c>
      <c r="AF104" s="134">
        <f>AE104+AE105+AE106+AE107+AC104</f>
        <v>11.5</v>
      </c>
      <c r="AG104" s="46">
        <v>0</v>
      </c>
      <c r="AH104" s="223"/>
      <c r="AI104" s="60"/>
      <c r="AJ104" s="61"/>
      <c r="AK104" s="46">
        <f t="shared" si="4"/>
        <v>1.5</v>
      </c>
      <c r="AL104" s="56"/>
      <c r="AM104" s="223" t="s">
        <v>183</v>
      </c>
    </row>
    <row r="105" spans="1:39" ht="15.75" customHeight="1">
      <c r="A105" s="182"/>
      <c r="B105" s="160"/>
      <c r="C105" s="104">
        <v>2</v>
      </c>
      <c r="D105" s="107" t="s">
        <v>114</v>
      </c>
      <c r="E105" s="91">
        <v>1</v>
      </c>
      <c r="F105" s="141"/>
      <c r="G105" s="32">
        <v>0</v>
      </c>
      <c r="H105" s="135"/>
      <c r="I105" s="147"/>
      <c r="J105" s="32">
        <v>0</v>
      </c>
      <c r="K105" s="135"/>
      <c r="L105" s="147"/>
      <c r="M105" s="32">
        <v>0.5</v>
      </c>
      <c r="N105" s="135"/>
      <c r="O105" s="147"/>
      <c r="P105" s="32">
        <v>1</v>
      </c>
      <c r="Q105" s="135"/>
      <c r="R105" s="141"/>
      <c r="S105" s="32">
        <v>0.5</v>
      </c>
      <c r="T105" s="135"/>
      <c r="U105" s="147"/>
      <c r="V105" s="32">
        <v>0</v>
      </c>
      <c r="W105" s="135"/>
      <c r="X105" s="141"/>
      <c r="Y105" s="32">
        <v>1</v>
      </c>
      <c r="Z105" s="135"/>
      <c r="AA105" s="147"/>
      <c r="AB105" s="32">
        <v>0</v>
      </c>
      <c r="AC105" s="135"/>
      <c r="AD105" s="141"/>
      <c r="AE105" s="32">
        <v>0</v>
      </c>
      <c r="AF105" s="135"/>
      <c r="AG105" s="53">
        <v>0</v>
      </c>
      <c r="AH105" s="224"/>
      <c r="AI105" s="60"/>
      <c r="AJ105" s="61"/>
      <c r="AK105" s="41">
        <f t="shared" si="4"/>
        <v>3</v>
      </c>
      <c r="AL105" s="56"/>
      <c r="AM105" s="224"/>
    </row>
    <row r="106" spans="1:39" ht="15.75" customHeight="1">
      <c r="A106" s="182"/>
      <c r="B106" s="160"/>
      <c r="C106" s="104">
        <v>3</v>
      </c>
      <c r="D106" s="102" t="s">
        <v>117</v>
      </c>
      <c r="E106" s="91">
        <v>1</v>
      </c>
      <c r="F106" s="141"/>
      <c r="G106" s="32">
        <v>0</v>
      </c>
      <c r="H106" s="135"/>
      <c r="I106" s="147"/>
      <c r="J106" s="32">
        <v>0</v>
      </c>
      <c r="K106" s="135"/>
      <c r="L106" s="147"/>
      <c r="M106" s="32">
        <v>0.5</v>
      </c>
      <c r="N106" s="135"/>
      <c r="O106" s="147"/>
      <c r="P106" s="32">
        <v>1</v>
      </c>
      <c r="Q106" s="135"/>
      <c r="R106" s="141"/>
      <c r="S106" s="32">
        <v>0</v>
      </c>
      <c r="T106" s="135"/>
      <c r="U106" s="147"/>
      <c r="V106" s="32">
        <v>0</v>
      </c>
      <c r="W106" s="135"/>
      <c r="X106" s="141"/>
      <c r="Y106" s="32">
        <v>1</v>
      </c>
      <c r="Z106" s="135"/>
      <c r="AA106" s="147"/>
      <c r="AB106" s="32">
        <v>0</v>
      </c>
      <c r="AC106" s="135"/>
      <c r="AD106" s="141"/>
      <c r="AE106" s="32">
        <v>0</v>
      </c>
      <c r="AF106" s="135"/>
      <c r="AG106" s="53">
        <v>0</v>
      </c>
      <c r="AH106" s="224"/>
      <c r="AI106" s="60"/>
      <c r="AJ106" s="61"/>
      <c r="AK106" s="41">
        <f t="shared" si="4"/>
        <v>2.5</v>
      </c>
      <c r="AL106" s="56"/>
      <c r="AM106" s="224"/>
    </row>
    <row r="107" spans="1:39" ht="15.75" customHeight="1" thickBot="1">
      <c r="A107" s="274"/>
      <c r="B107" s="160"/>
      <c r="C107" s="118">
        <v>4</v>
      </c>
      <c r="D107" s="121" t="s">
        <v>116</v>
      </c>
      <c r="E107" s="122">
        <v>2</v>
      </c>
      <c r="F107" s="141"/>
      <c r="G107" s="75">
        <v>0</v>
      </c>
      <c r="H107" s="148"/>
      <c r="I107" s="147"/>
      <c r="J107" s="75">
        <v>0</v>
      </c>
      <c r="K107" s="148"/>
      <c r="L107" s="147"/>
      <c r="M107" s="75">
        <v>0.5</v>
      </c>
      <c r="N107" s="148"/>
      <c r="O107" s="147"/>
      <c r="P107" s="75">
        <v>1</v>
      </c>
      <c r="Q107" s="148"/>
      <c r="R107" s="141"/>
      <c r="S107" s="75">
        <v>0</v>
      </c>
      <c r="T107" s="148"/>
      <c r="U107" s="147"/>
      <c r="V107" s="75">
        <v>0</v>
      </c>
      <c r="W107" s="148"/>
      <c r="X107" s="141"/>
      <c r="Y107" s="75" t="s">
        <v>162</v>
      </c>
      <c r="Z107" s="148"/>
      <c r="AA107" s="147"/>
      <c r="AB107" s="75">
        <v>1</v>
      </c>
      <c r="AC107" s="148"/>
      <c r="AD107" s="141"/>
      <c r="AE107" s="75">
        <v>1</v>
      </c>
      <c r="AF107" s="148"/>
      <c r="AG107" s="83">
        <v>0</v>
      </c>
      <c r="AH107" s="224"/>
      <c r="AI107" s="60"/>
      <c r="AJ107" s="61"/>
      <c r="AK107" s="54">
        <f>G107+J107+M107+P107+S107+V107+1+AB107+AE107</f>
        <v>4.5</v>
      </c>
      <c r="AL107" s="56"/>
      <c r="AM107" s="225"/>
    </row>
    <row r="108" spans="1:39" ht="15.75" customHeight="1">
      <c r="A108" s="275">
        <v>25</v>
      </c>
      <c r="B108" s="159" t="s">
        <v>158</v>
      </c>
      <c r="C108" s="2">
        <v>1</v>
      </c>
      <c r="D108" s="62" t="s">
        <v>118</v>
      </c>
      <c r="E108" s="90" t="s">
        <v>11</v>
      </c>
      <c r="F108" s="146">
        <v>12</v>
      </c>
      <c r="G108" s="64">
        <v>0</v>
      </c>
      <c r="H108" s="134">
        <f>G108+G109+G110+G111</f>
        <v>1</v>
      </c>
      <c r="I108" s="140">
        <v>20</v>
      </c>
      <c r="J108" s="64">
        <v>1</v>
      </c>
      <c r="K108" s="134">
        <f>J108+J109+J110+J111+H108</f>
        <v>4</v>
      </c>
      <c r="L108" s="140">
        <v>21</v>
      </c>
      <c r="M108" s="64">
        <v>1</v>
      </c>
      <c r="N108" s="134">
        <f>M108+M109+M110+M111+K108</f>
        <v>6</v>
      </c>
      <c r="O108" s="146">
        <v>10</v>
      </c>
      <c r="P108" s="64">
        <v>0</v>
      </c>
      <c r="Q108" s="134">
        <f>P108+P109+P110+P111+N108</f>
        <v>6</v>
      </c>
      <c r="R108" s="146">
        <v>22</v>
      </c>
      <c r="S108" s="64">
        <v>0</v>
      </c>
      <c r="T108" s="134">
        <f>S109+S110+1+Q108</f>
        <v>7.5</v>
      </c>
      <c r="U108" s="146" t="s">
        <v>162</v>
      </c>
      <c r="V108" s="64">
        <v>0.5</v>
      </c>
      <c r="W108" s="134">
        <f>V108+V109+V110+V111+T108</f>
        <v>9.5</v>
      </c>
      <c r="X108" s="140">
        <v>27</v>
      </c>
      <c r="Y108" s="64">
        <v>1</v>
      </c>
      <c r="Z108" s="134">
        <f>Y108+Y109+Y110+Y111+W108</f>
        <v>13.5</v>
      </c>
      <c r="AA108" s="146">
        <v>17</v>
      </c>
      <c r="AB108" s="64">
        <v>0</v>
      </c>
      <c r="AC108" s="134">
        <f>AB108+AB109+AB110+AB111+Z108</f>
        <v>13.5</v>
      </c>
      <c r="AD108" s="140">
        <v>16</v>
      </c>
      <c r="AE108" s="64">
        <v>0</v>
      </c>
      <c r="AF108" s="134">
        <f>AE108+AE109+AE110+AE111+AC108</f>
        <v>13.5</v>
      </c>
      <c r="AG108" s="46">
        <v>0</v>
      </c>
      <c r="AH108" s="223"/>
      <c r="AI108" s="70"/>
      <c r="AJ108" s="119"/>
      <c r="AK108" s="46">
        <f>G108+J108+M108+P108+1+V108+Y108+AB108+AE108</f>
        <v>4.5</v>
      </c>
      <c r="AL108" s="56"/>
      <c r="AM108" s="223" t="s">
        <v>184</v>
      </c>
    </row>
    <row r="109" spans="1:39" ht="15.75" customHeight="1">
      <c r="A109" s="182"/>
      <c r="B109" s="160"/>
      <c r="C109" s="10">
        <v>2</v>
      </c>
      <c r="D109" s="65" t="s">
        <v>119</v>
      </c>
      <c r="E109" s="91">
        <v>1</v>
      </c>
      <c r="F109" s="147"/>
      <c r="G109" s="32">
        <v>0</v>
      </c>
      <c r="H109" s="135"/>
      <c r="I109" s="141"/>
      <c r="J109" s="32">
        <v>1</v>
      </c>
      <c r="K109" s="135"/>
      <c r="L109" s="141"/>
      <c r="M109" s="32">
        <v>1</v>
      </c>
      <c r="N109" s="135"/>
      <c r="O109" s="147"/>
      <c r="P109" s="32">
        <v>0</v>
      </c>
      <c r="Q109" s="135"/>
      <c r="R109" s="147"/>
      <c r="S109" s="32">
        <v>0</v>
      </c>
      <c r="T109" s="135"/>
      <c r="U109" s="147"/>
      <c r="V109" s="32">
        <v>0.5</v>
      </c>
      <c r="W109" s="135"/>
      <c r="X109" s="141"/>
      <c r="Y109" s="32">
        <v>1</v>
      </c>
      <c r="Z109" s="135"/>
      <c r="AA109" s="147"/>
      <c r="AB109" s="32">
        <v>0</v>
      </c>
      <c r="AC109" s="135"/>
      <c r="AD109" s="141"/>
      <c r="AE109" s="32">
        <v>0</v>
      </c>
      <c r="AF109" s="135"/>
      <c r="AG109" s="53">
        <v>0</v>
      </c>
      <c r="AH109" s="224"/>
      <c r="AI109" s="60"/>
      <c r="AJ109" s="61"/>
      <c r="AK109" s="41">
        <f t="shared" si="4"/>
        <v>3.5</v>
      </c>
      <c r="AL109" s="56"/>
      <c r="AM109" s="224"/>
    </row>
    <row r="110" spans="1:39" ht="15.75" customHeight="1">
      <c r="A110" s="182"/>
      <c r="B110" s="160"/>
      <c r="C110" s="10">
        <v>3</v>
      </c>
      <c r="D110" s="65" t="s">
        <v>120</v>
      </c>
      <c r="E110" s="91">
        <v>1</v>
      </c>
      <c r="F110" s="147"/>
      <c r="G110" s="32">
        <v>1</v>
      </c>
      <c r="H110" s="135"/>
      <c r="I110" s="141"/>
      <c r="J110" s="32">
        <v>1</v>
      </c>
      <c r="K110" s="135"/>
      <c r="L110" s="141"/>
      <c r="M110" s="32">
        <v>0</v>
      </c>
      <c r="N110" s="135"/>
      <c r="O110" s="147"/>
      <c r="P110" s="32">
        <v>0</v>
      </c>
      <c r="Q110" s="135"/>
      <c r="R110" s="147"/>
      <c r="S110" s="32">
        <v>0.5</v>
      </c>
      <c r="T110" s="135"/>
      <c r="U110" s="147"/>
      <c r="V110" s="32">
        <v>0.5</v>
      </c>
      <c r="W110" s="135"/>
      <c r="X110" s="141"/>
      <c r="Y110" s="32">
        <v>1</v>
      </c>
      <c r="Z110" s="135"/>
      <c r="AA110" s="147"/>
      <c r="AB110" s="32">
        <v>0</v>
      </c>
      <c r="AC110" s="135"/>
      <c r="AD110" s="141"/>
      <c r="AE110" s="32">
        <v>0</v>
      </c>
      <c r="AF110" s="135"/>
      <c r="AG110" s="53">
        <v>0</v>
      </c>
      <c r="AH110" s="224"/>
      <c r="AI110" s="60"/>
      <c r="AJ110" s="61"/>
      <c r="AK110" s="41">
        <f t="shared" si="4"/>
        <v>4</v>
      </c>
      <c r="AL110" s="56"/>
      <c r="AM110" s="224"/>
    </row>
    <row r="111" spans="1:39" ht="15.75" customHeight="1" thickBot="1">
      <c r="A111" s="274"/>
      <c r="B111" s="160"/>
      <c r="C111" s="72">
        <v>4</v>
      </c>
      <c r="D111" s="73" t="s">
        <v>40</v>
      </c>
      <c r="E111" s="122" t="s">
        <v>11</v>
      </c>
      <c r="F111" s="147"/>
      <c r="G111" s="75">
        <v>0</v>
      </c>
      <c r="H111" s="148"/>
      <c r="I111" s="141"/>
      <c r="J111" s="75">
        <v>0</v>
      </c>
      <c r="K111" s="148"/>
      <c r="L111" s="141"/>
      <c r="M111" s="75">
        <v>0</v>
      </c>
      <c r="N111" s="148"/>
      <c r="O111" s="147"/>
      <c r="P111" s="75">
        <v>0</v>
      </c>
      <c r="Q111" s="148"/>
      <c r="R111" s="147"/>
      <c r="S111" s="75" t="s">
        <v>162</v>
      </c>
      <c r="T111" s="148"/>
      <c r="U111" s="147"/>
      <c r="V111" s="75">
        <v>0.5</v>
      </c>
      <c r="W111" s="148"/>
      <c r="X111" s="141"/>
      <c r="Y111" s="75">
        <v>1</v>
      </c>
      <c r="Z111" s="148"/>
      <c r="AA111" s="147"/>
      <c r="AB111" s="75">
        <v>0</v>
      </c>
      <c r="AC111" s="148"/>
      <c r="AD111" s="141"/>
      <c r="AE111" s="75">
        <v>0</v>
      </c>
      <c r="AF111" s="148"/>
      <c r="AG111" s="83">
        <v>0</v>
      </c>
      <c r="AH111" s="224"/>
      <c r="AI111" s="60"/>
      <c r="AJ111" s="61"/>
      <c r="AK111" s="54">
        <f>G111+J111+M111+P111+1+V111+Y111+AB111+AE111</f>
        <v>2.5</v>
      </c>
      <c r="AL111" s="56"/>
      <c r="AM111" s="224"/>
    </row>
    <row r="112" spans="1:39" ht="15.75" customHeight="1">
      <c r="A112" s="275">
        <v>26</v>
      </c>
      <c r="B112" s="159" t="s">
        <v>156</v>
      </c>
      <c r="C112" s="2">
        <v>1</v>
      </c>
      <c r="D112" s="62" t="s">
        <v>126</v>
      </c>
      <c r="E112" s="63">
        <v>1</v>
      </c>
      <c r="F112" s="140">
        <v>13</v>
      </c>
      <c r="G112" s="64">
        <v>0</v>
      </c>
      <c r="H112" s="134">
        <f>G112+G113+G114+G115</f>
        <v>0</v>
      </c>
      <c r="I112" s="146" t="s">
        <v>162</v>
      </c>
      <c r="J112" s="64">
        <v>0.5</v>
      </c>
      <c r="K112" s="134">
        <f>J112+J113+J114+J115+H112</f>
        <v>2</v>
      </c>
      <c r="L112" s="146">
        <v>22</v>
      </c>
      <c r="M112" s="64">
        <v>0</v>
      </c>
      <c r="N112" s="134">
        <f>M112+M113+M114+1+K112</f>
        <v>3</v>
      </c>
      <c r="O112" s="146">
        <v>17</v>
      </c>
      <c r="P112" s="64">
        <v>0</v>
      </c>
      <c r="Q112" s="134">
        <f>P112+P113+P114+P115+N112</f>
        <v>3</v>
      </c>
      <c r="R112" s="140">
        <v>27</v>
      </c>
      <c r="S112" s="64">
        <v>0</v>
      </c>
      <c r="T112" s="134">
        <f>S112+S113+S114+S115+Q112</f>
        <v>6</v>
      </c>
      <c r="U112" s="140">
        <v>24</v>
      </c>
      <c r="V112" s="64">
        <v>0.5</v>
      </c>
      <c r="W112" s="134">
        <f>V112+V113+V114+V115+T112</f>
        <v>9.5</v>
      </c>
      <c r="X112" s="146">
        <v>21</v>
      </c>
      <c r="Y112" s="64">
        <v>0</v>
      </c>
      <c r="Z112" s="134">
        <f>Y112+Y113+Y114+Y115+W112</f>
        <v>10.5</v>
      </c>
      <c r="AA112" s="146">
        <v>5</v>
      </c>
      <c r="AB112" s="64">
        <v>0</v>
      </c>
      <c r="AC112" s="134">
        <f>AB112+AB113+AB114+AB115+Z112</f>
        <v>10.5</v>
      </c>
      <c r="AD112" s="140">
        <v>18</v>
      </c>
      <c r="AE112" s="64">
        <v>0</v>
      </c>
      <c r="AF112" s="134">
        <f>AE112+AE113+AE114+AE115+AC112</f>
        <v>10.5</v>
      </c>
      <c r="AG112" s="46">
        <v>0</v>
      </c>
      <c r="AH112" s="223"/>
      <c r="AI112" s="70"/>
      <c r="AJ112" s="119"/>
      <c r="AK112" s="46">
        <f t="shared" si="4"/>
        <v>1</v>
      </c>
      <c r="AL112" s="55"/>
      <c r="AM112" s="223" t="s">
        <v>185</v>
      </c>
    </row>
    <row r="113" spans="1:39" ht="15.75" customHeight="1">
      <c r="A113" s="182"/>
      <c r="B113" s="160"/>
      <c r="C113" s="10">
        <v>2</v>
      </c>
      <c r="D113" s="65" t="s">
        <v>127</v>
      </c>
      <c r="E113" s="66">
        <v>1</v>
      </c>
      <c r="F113" s="141"/>
      <c r="G113" s="32">
        <v>0</v>
      </c>
      <c r="H113" s="135"/>
      <c r="I113" s="147"/>
      <c r="J113" s="32">
        <v>0.5</v>
      </c>
      <c r="K113" s="135"/>
      <c r="L113" s="147"/>
      <c r="M113" s="32">
        <v>0</v>
      </c>
      <c r="N113" s="135"/>
      <c r="O113" s="147"/>
      <c r="P113" s="32">
        <v>0</v>
      </c>
      <c r="Q113" s="135"/>
      <c r="R113" s="141"/>
      <c r="S113" s="32">
        <v>1</v>
      </c>
      <c r="T113" s="135"/>
      <c r="U113" s="141"/>
      <c r="V113" s="32">
        <v>1</v>
      </c>
      <c r="W113" s="135"/>
      <c r="X113" s="147"/>
      <c r="Y113" s="32">
        <v>0</v>
      </c>
      <c r="Z113" s="135"/>
      <c r="AA113" s="147"/>
      <c r="AB113" s="32">
        <v>0</v>
      </c>
      <c r="AC113" s="135"/>
      <c r="AD113" s="141"/>
      <c r="AE113" s="32">
        <v>0</v>
      </c>
      <c r="AF113" s="135"/>
      <c r="AG113" s="53">
        <v>0</v>
      </c>
      <c r="AH113" s="224"/>
      <c r="AI113" s="60"/>
      <c r="AJ113" s="61"/>
      <c r="AK113" s="41">
        <f t="shared" si="4"/>
        <v>2.5</v>
      </c>
      <c r="AL113" s="56"/>
      <c r="AM113" s="224"/>
    </row>
    <row r="114" spans="1:39" ht="15.75" customHeight="1">
      <c r="A114" s="182"/>
      <c r="B114" s="160"/>
      <c r="C114" s="10">
        <v>3</v>
      </c>
      <c r="D114" s="65" t="s">
        <v>128</v>
      </c>
      <c r="E114" s="66">
        <v>1</v>
      </c>
      <c r="F114" s="141"/>
      <c r="G114" s="32">
        <v>0</v>
      </c>
      <c r="H114" s="135"/>
      <c r="I114" s="147"/>
      <c r="J114" s="32">
        <v>0.5</v>
      </c>
      <c r="K114" s="135"/>
      <c r="L114" s="147"/>
      <c r="M114" s="32">
        <v>0</v>
      </c>
      <c r="N114" s="135"/>
      <c r="O114" s="147"/>
      <c r="P114" s="32">
        <v>0</v>
      </c>
      <c r="Q114" s="135"/>
      <c r="R114" s="141"/>
      <c r="S114" s="32">
        <v>1</v>
      </c>
      <c r="T114" s="135"/>
      <c r="U114" s="141"/>
      <c r="V114" s="32">
        <v>1</v>
      </c>
      <c r="W114" s="135"/>
      <c r="X114" s="147"/>
      <c r="Y114" s="32">
        <v>1</v>
      </c>
      <c r="Z114" s="135"/>
      <c r="AA114" s="147"/>
      <c r="AB114" s="32">
        <v>0</v>
      </c>
      <c r="AC114" s="135"/>
      <c r="AD114" s="141"/>
      <c r="AE114" s="32">
        <v>0</v>
      </c>
      <c r="AF114" s="135"/>
      <c r="AG114" s="53">
        <v>0</v>
      </c>
      <c r="AH114" s="224"/>
      <c r="AI114" s="60"/>
      <c r="AJ114" s="61"/>
      <c r="AK114" s="41">
        <f t="shared" si="4"/>
        <v>3.5</v>
      </c>
      <c r="AL114" s="56"/>
      <c r="AM114" s="224"/>
    </row>
    <row r="115" spans="1:39" ht="15.75" customHeight="1" thickBot="1">
      <c r="A115" s="274"/>
      <c r="B115" s="161"/>
      <c r="C115" s="77">
        <v>4</v>
      </c>
      <c r="D115" s="67" t="s">
        <v>129</v>
      </c>
      <c r="E115" s="68">
        <v>1</v>
      </c>
      <c r="F115" s="142"/>
      <c r="G115" s="69">
        <v>0</v>
      </c>
      <c r="H115" s="136"/>
      <c r="I115" s="154"/>
      <c r="J115" s="69">
        <v>0.5</v>
      </c>
      <c r="K115" s="136"/>
      <c r="L115" s="154"/>
      <c r="M115" s="69" t="s">
        <v>162</v>
      </c>
      <c r="N115" s="136"/>
      <c r="O115" s="154"/>
      <c r="P115" s="69">
        <v>0</v>
      </c>
      <c r="Q115" s="136"/>
      <c r="R115" s="142"/>
      <c r="S115" s="69">
        <v>1</v>
      </c>
      <c r="T115" s="136"/>
      <c r="U115" s="142"/>
      <c r="V115" s="69">
        <v>1</v>
      </c>
      <c r="W115" s="136"/>
      <c r="X115" s="154"/>
      <c r="Y115" s="69">
        <v>0</v>
      </c>
      <c r="Z115" s="136"/>
      <c r="AA115" s="154"/>
      <c r="AB115" s="69">
        <v>0</v>
      </c>
      <c r="AC115" s="136"/>
      <c r="AD115" s="142"/>
      <c r="AE115" s="69">
        <v>0</v>
      </c>
      <c r="AF115" s="136"/>
      <c r="AG115" s="93">
        <v>0</v>
      </c>
      <c r="AH115" s="225"/>
      <c r="AI115" s="94"/>
      <c r="AJ115" s="120"/>
      <c r="AK115" s="42">
        <f>G115+J115+1+P115+S115+V115+Y115+AB115+AE115</f>
        <v>3.5</v>
      </c>
      <c r="AL115" s="57"/>
      <c r="AM115" s="225"/>
    </row>
    <row r="116" spans="1:39" ht="15.75" customHeight="1">
      <c r="A116" s="275">
        <v>27</v>
      </c>
      <c r="B116" s="160" t="s">
        <v>159</v>
      </c>
      <c r="C116" s="10">
        <v>1</v>
      </c>
      <c r="D116" s="65" t="s">
        <v>130</v>
      </c>
      <c r="E116" s="66">
        <v>1</v>
      </c>
      <c r="F116" s="147" t="s">
        <v>162</v>
      </c>
      <c r="G116" s="32">
        <v>0.5</v>
      </c>
      <c r="H116" s="276">
        <f>G116+G117+G118+G119</f>
        <v>2</v>
      </c>
      <c r="I116" s="141">
        <v>2</v>
      </c>
      <c r="J116" s="32">
        <v>0</v>
      </c>
      <c r="K116" s="276">
        <f>J116+J117+J118+J119+H116</f>
        <v>2.5</v>
      </c>
      <c r="L116" s="147">
        <v>20</v>
      </c>
      <c r="M116" s="32">
        <v>0.5</v>
      </c>
      <c r="N116" s="276">
        <f>M116+M117+M118+M119+K116</f>
        <v>3</v>
      </c>
      <c r="O116" s="141">
        <v>24</v>
      </c>
      <c r="P116" s="32">
        <v>0.5</v>
      </c>
      <c r="Q116" s="276">
        <f>P116+P117+P118+P119+N116</f>
        <v>3.5</v>
      </c>
      <c r="R116" s="147">
        <v>26</v>
      </c>
      <c r="S116" s="32">
        <v>1</v>
      </c>
      <c r="T116" s="276">
        <f>S116+S117+S118+S119+Q116</f>
        <v>4.5</v>
      </c>
      <c r="U116" s="141">
        <v>19</v>
      </c>
      <c r="V116" s="32">
        <v>0</v>
      </c>
      <c r="W116" s="276">
        <f>V116+V117+V118+V119+T116</f>
        <v>4.5</v>
      </c>
      <c r="X116" s="147">
        <v>27</v>
      </c>
      <c r="Y116" s="32">
        <v>0</v>
      </c>
      <c r="Z116" s="276">
        <f>Y116+Y117+Y118+Y119+W116</f>
        <v>4.5</v>
      </c>
      <c r="AA116" s="141">
        <v>23</v>
      </c>
      <c r="AB116" s="32">
        <v>0</v>
      </c>
      <c r="AC116" s="276">
        <f>AB116+AB117+AB118+AB119+Z116</f>
        <v>4.5</v>
      </c>
      <c r="AD116" s="147">
        <v>22</v>
      </c>
      <c r="AE116" s="32">
        <v>0.5</v>
      </c>
      <c r="AF116" s="276">
        <f>AE116+AE117+AE118+1+AC116</f>
        <v>6</v>
      </c>
      <c r="AG116" s="53">
        <v>0</v>
      </c>
      <c r="AH116" s="224"/>
      <c r="AI116" s="60"/>
      <c r="AJ116" s="61"/>
      <c r="AK116" s="53">
        <f t="shared" si="4"/>
        <v>3</v>
      </c>
      <c r="AL116" s="56"/>
      <c r="AM116" s="224" t="s">
        <v>188</v>
      </c>
    </row>
    <row r="117" spans="1:39" ht="15.75" customHeight="1">
      <c r="A117" s="182"/>
      <c r="B117" s="160"/>
      <c r="C117" s="10">
        <v>2</v>
      </c>
      <c r="D117" s="65" t="s">
        <v>131</v>
      </c>
      <c r="E117" s="66">
        <v>2</v>
      </c>
      <c r="F117" s="147"/>
      <c r="G117" s="32">
        <v>0.5</v>
      </c>
      <c r="H117" s="135"/>
      <c r="I117" s="141"/>
      <c r="J117" s="32">
        <v>0</v>
      </c>
      <c r="K117" s="135"/>
      <c r="L117" s="147"/>
      <c r="M117" s="32">
        <v>0</v>
      </c>
      <c r="N117" s="135"/>
      <c r="O117" s="141"/>
      <c r="P117" s="32">
        <v>0</v>
      </c>
      <c r="Q117" s="135"/>
      <c r="R117" s="147"/>
      <c r="S117" s="32">
        <v>0</v>
      </c>
      <c r="T117" s="135"/>
      <c r="U117" s="141"/>
      <c r="V117" s="32">
        <v>0</v>
      </c>
      <c r="W117" s="135"/>
      <c r="X117" s="147"/>
      <c r="Y117" s="32">
        <v>0</v>
      </c>
      <c r="Z117" s="135"/>
      <c r="AA117" s="141"/>
      <c r="AB117" s="32">
        <v>0</v>
      </c>
      <c r="AC117" s="135"/>
      <c r="AD117" s="147"/>
      <c r="AE117" s="32">
        <v>0</v>
      </c>
      <c r="AF117" s="135"/>
      <c r="AG117" s="53">
        <v>0</v>
      </c>
      <c r="AH117" s="224"/>
      <c r="AI117" s="60"/>
      <c r="AJ117" s="61"/>
      <c r="AK117" s="41">
        <f t="shared" si="4"/>
        <v>0.5</v>
      </c>
      <c r="AL117" s="56"/>
      <c r="AM117" s="224"/>
    </row>
    <row r="118" spans="1:39" ht="15.75" customHeight="1">
      <c r="A118" s="182"/>
      <c r="B118" s="160"/>
      <c r="C118" s="10">
        <v>3</v>
      </c>
      <c r="D118" s="65" t="s">
        <v>132</v>
      </c>
      <c r="E118" s="66">
        <v>3</v>
      </c>
      <c r="F118" s="147"/>
      <c r="G118" s="32">
        <v>0.5</v>
      </c>
      <c r="H118" s="135"/>
      <c r="I118" s="141"/>
      <c r="J118" s="32">
        <v>0</v>
      </c>
      <c r="K118" s="135"/>
      <c r="L118" s="147"/>
      <c r="M118" s="32">
        <v>0</v>
      </c>
      <c r="N118" s="135"/>
      <c r="O118" s="141"/>
      <c r="P118" s="32">
        <v>0</v>
      </c>
      <c r="Q118" s="135"/>
      <c r="R118" s="147"/>
      <c r="S118" s="32">
        <v>0</v>
      </c>
      <c r="T118" s="135"/>
      <c r="U118" s="141"/>
      <c r="V118" s="32">
        <v>0</v>
      </c>
      <c r="W118" s="135"/>
      <c r="X118" s="147"/>
      <c r="Y118" s="32">
        <v>0</v>
      </c>
      <c r="Z118" s="135"/>
      <c r="AA118" s="141"/>
      <c r="AB118" s="32">
        <v>0</v>
      </c>
      <c r="AC118" s="135"/>
      <c r="AD118" s="147"/>
      <c r="AE118" s="32">
        <v>0</v>
      </c>
      <c r="AF118" s="135"/>
      <c r="AG118" s="53">
        <v>0</v>
      </c>
      <c r="AH118" s="224"/>
      <c r="AI118" s="60"/>
      <c r="AJ118" s="61"/>
      <c r="AK118" s="41">
        <f t="shared" si="4"/>
        <v>0.5</v>
      </c>
      <c r="AL118" s="56"/>
      <c r="AM118" s="224"/>
    </row>
    <row r="119" spans="1:39" ht="15.75" customHeight="1" thickBot="1">
      <c r="A119" s="274"/>
      <c r="B119" s="161"/>
      <c r="C119" s="77">
        <v>4</v>
      </c>
      <c r="D119" s="67" t="s">
        <v>133</v>
      </c>
      <c r="E119" s="68">
        <v>1</v>
      </c>
      <c r="F119" s="254"/>
      <c r="G119" s="69">
        <v>0.5</v>
      </c>
      <c r="H119" s="136"/>
      <c r="I119" s="251"/>
      <c r="J119" s="69">
        <v>0.5</v>
      </c>
      <c r="K119" s="136"/>
      <c r="L119" s="154"/>
      <c r="M119" s="69">
        <v>0</v>
      </c>
      <c r="N119" s="136"/>
      <c r="O119" s="142"/>
      <c r="P119" s="69">
        <v>0</v>
      </c>
      <c r="Q119" s="136"/>
      <c r="R119" s="154"/>
      <c r="S119" s="69">
        <v>0</v>
      </c>
      <c r="T119" s="136"/>
      <c r="U119" s="142"/>
      <c r="V119" s="69">
        <v>0</v>
      </c>
      <c r="W119" s="136"/>
      <c r="X119" s="154"/>
      <c r="Y119" s="69">
        <v>0</v>
      </c>
      <c r="Z119" s="136"/>
      <c r="AA119" s="142"/>
      <c r="AB119" s="69">
        <v>0</v>
      </c>
      <c r="AC119" s="136"/>
      <c r="AD119" s="154"/>
      <c r="AE119" s="69" t="s">
        <v>162</v>
      </c>
      <c r="AF119" s="136"/>
      <c r="AG119" s="93">
        <v>0</v>
      </c>
      <c r="AH119" s="277"/>
      <c r="AI119" s="60"/>
      <c r="AJ119" s="61"/>
      <c r="AK119" s="42">
        <f>G119+J119+M119+P119+S119+V119+Y119+AB119+1</f>
        <v>2</v>
      </c>
      <c r="AL119" s="56"/>
      <c r="AM119" s="225"/>
    </row>
    <row r="120" spans="1:32" ht="4.5" customHeight="1">
      <c r="A120" s="18"/>
      <c r="B120" s="19"/>
      <c r="C120" s="19"/>
      <c r="D120" s="19"/>
      <c r="E120" s="18"/>
      <c r="F120" s="20"/>
      <c r="G120" s="20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1:38" ht="35.25">
      <c r="A121" s="23"/>
      <c r="B121" s="152" t="s">
        <v>134</v>
      </c>
      <c r="C121" s="152"/>
      <c r="D121" s="152"/>
      <c r="E121" s="25"/>
      <c r="F121" s="25"/>
      <c r="G121" s="25"/>
      <c r="H121" s="153"/>
      <c r="I121" s="153"/>
      <c r="J121" s="26"/>
      <c r="K121" s="26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7" t="s">
        <v>135</v>
      </c>
      <c r="X121" s="247"/>
      <c r="Y121" s="249"/>
      <c r="Z121" s="250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8"/>
      <c r="AL121" s="1"/>
    </row>
    <row r="122" spans="1:38" ht="6.75" customHeight="1">
      <c r="A122" s="23"/>
      <c r="B122" s="24"/>
      <c r="C122" s="24"/>
      <c r="D122" s="24"/>
      <c r="E122" s="25"/>
      <c r="F122" s="25"/>
      <c r="G122" s="25"/>
      <c r="H122" s="29"/>
      <c r="I122" s="30"/>
      <c r="J122" s="26"/>
      <c r="K122" s="26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9"/>
      <c r="X122" s="30"/>
      <c r="Y122" s="27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8"/>
      <c r="AL122" s="1"/>
    </row>
    <row r="123" spans="1:38" ht="20.25" customHeight="1">
      <c r="A123" s="23"/>
      <c r="B123" s="152" t="s">
        <v>41</v>
      </c>
      <c r="C123" s="152"/>
      <c r="D123" s="152"/>
      <c r="E123" s="25"/>
      <c r="F123" s="25"/>
      <c r="G123" s="25"/>
      <c r="H123" s="153"/>
      <c r="I123" s="153"/>
      <c r="J123" s="26"/>
      <c r="K123" s="26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47" t="s">
        <v>136</v>
      </c>
      <c r="X123" s="247"/>
      <c r="Y123" s="248"/>
      <c r="Z123" s="248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8"/>
      <c r="AL123" s="1"/>
    </row>
    <row r="124" spans="1:32" ht="35.25">
      <c r="A124" s="18"/>
      <c r="B124" s="19"/>
      <c r="C124" s="19"/>
      <c r="D124" s="19"/>
      <c r="E124" s="18"/>
      <c r="F124" s="20"/>
      <c r="G124" s="20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1:32" ht="35.25">
      <c r="A125" s="18"/>
      <c r="B125" s="19"/>
      <c r="C125" s="19"/>
      <c r="D125" s="19"/>
      <c r="E125" s="18"/>
      <c r="F125" s="20"/>
      <c r="G125" s="20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1:32" ht="35.25">
      <c r="A126" s="18"/>
      <c r="B126" s="19"/>
      <c r="C126" s="19"/>
      <c r="D126" s="19"/>
      <c r="E126" s="18"/>
      <c r="F126" s="20"/>
      <c r="G126" s="20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1:32" ht="35.25">
      <c r="A127" s="18"/>
      <c r="B127" s="19"/>
      <c r="C127" s="19"/>
      <c r="D127" s="19"/>
      <c r="E127" s="18"/>
      <c r="F127" s="20"/>
      <c r="G127" s="20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1:32" ht="35.25">
      <c r="A128" s="18"/>
      <c r="B128" s="18"/>
      <c r="C128" s="18"/>
      <c r="D128" s="18"/>
      <c r="E128" s="18"/>
      <c r="F128" s="20"/>
      <c r="G128" s="20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1:32" ht="35.25">
      <c r="A129" s="18"/>
      <c r="B129" s="18"/>
      <c r="C129" s="18"/>
      <c r="D129" s="18"/>
      <c r="E129" s="18"/>
      <c r="F129" s="20"/>
      <c r="G129" s="20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1:32" ht="35.25">
      <c r="A130" s="18"/>
      <c r="B130" s="18"/>
      <c r="C130" s="18"/>
      <c r="D130" s="18"/>
      <c r="E130" s="18"/>
      <c r="F130" s="20"/>
      <c r="G130" s="20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1:32" ht="35.25">
      <c r="A131" s="18"/>
      <c r="B131" s="18"/>
      <c r="C131" s="18"/>
      <c r="D131" s="18"/>
      <c r="E131" s="18"/>
      <c r="F131" s="20"/>
      <c r="G131" s="20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1:32" ht="35.25">
      <c r="A132" s="18"/>
      <c r="B132" s="18"/>
      <c r="C132" s="18"/>
      <c r="D132" s="18"/>
      <c r="E132" s="18"/>
      <c r="F132" s="20"/>
      <c r="G132" s="20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1:32" ht="35.25">
      <c r="A133" s="18"/>
      <c r="B133" s="18"/>
      <c r="C133" s="18"/>
      <c r="D133" s="18"/>
      <c r="E133" s="18"/>
      <c r="F133" s="20"/>
      <c r="G133" s="20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1:32" ht="35.25">
      <c r="A134" s="18"/>
      <c r="B134" s="18"/>
      <c r="C134" s="18"/>
      <c r="D134" s="18"/>
      <c r="E134" s="18"/>
      <c r="F134" s="20"/>
      <c r="G134" s="20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1:32" ht="35.25">
      <c r="A135" s="18"/>
      <c r="B135" s="18"/>
      <c r="C135" s="18"/>
      <c r="D135" s="18"/>
      <c r="E135" s="18"/>
      <c r="F135" s="20"/>
      <c r="G135" s="20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1:32" ht="35.25">
      <c r="A136" s="18"/>
      <c r="B136" s="18"/>
      <c r="C136" s="18"/>
      <c r="D136" s="18"/>
      <c r="E136" s="18"/>
      <c r="F136" s="20"/>
      <c r="G136" s="20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1:32" ht="35.25">
      <c r="A137" s="18"/>
      <c r="B137" s="18"/>
      <c r="C137" s="18"/>
      <c r="D137" s="18"/>
      <c r="E137" s="18"/>
      <c r="F137" s="20"/>
      <c r="G137" s="20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1:32" ht="35.25">
      <c r="A138" s="18"/>
      <c r="B138" s="18"/>
      <c r="C138" s="18"/>
      <c r="D138" s="18"/>
      <c r="E138" s="18"/>
      <c r="F138" s="20"/>
      <c r="G138" s="20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1:32" ht="35.25">
      <c r="A139" s="18"/>
      <c r="B139" s="18"/>
      <c r="C139" s="18"/>
      <c r="D139" s="18"/>
      <c r="E139" s="18"/>
      <c r="F139" s="20"/>
      <c r="G139" s="20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1:32" ht="35.25">
      <c r="A140" s="18"/>
      <c r="B140" s="18"/>
      <c r="C140" s="18"/>
      <c r="D140" s="18"/>
      <c r="E140" s="18"/>
      <c r="F140" s="20"/>
      <c r="G140" s="20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1:32" ht="35.25">
      <c r="A141" s="18"/>
      <c r="B141" s="18"/>
      <c r="C141" s="18"/>
      <c r="D141" s="18"/>
      <c r="E141" s="18"/>
      <c r="F141" s="20"/>
      <c r="G141" s="20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1:32" ht="35.25">
      <c r="A142" s="18"/>
      <c r="B142" s="18"/>
      <c r="C142" s="18"/>
      <c r="D142" s="18"/>
      <c r="E142" s="18"/>
      <c r="F142" s="20"/>
      <c r="G142" s="20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1:32" ht="35.25">
      <c r="A143" s="18"/>
      <c r="B143" s="18"/>
      <c r="C143" s="18"/>
      <c r="D143" s="18"/>
      <c r="E143" s="18"/>
      <c r="F143" s="20"/>
      <c r="G143" s="20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1:32" ht="35.25">
      <c r="A144" s="18"/>
      <c r="B144" s="18"/>
      <c r="C144" s="18"/>
      <c r="D144" s="18"/>
      <c r="E144" s="18"/>
      <c r="F144" s="20"/>
      <c r="G144" s="20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1:32" ht="35.25">
      <c r="A145" s="18"/>
      <c r="B145" s="18"/>
      <c r="C145" s="18"/>
      <c r="D145" s="18"/>
      <c r="E145" s="18"/>
      <c r="F145" s="20"/>
      <c r="G145" s="20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1:32" ht="35.25">
      <c r="A146" s="18"/>
      <c r="B146" s="18"/>
      <c r="C146" s="18"/>
      <c r="D146" s="18"/>
      <c r="E146" s="18"/>
      <c r="F146" s="20"/>
      <c r="G146" s="20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1:32" ht="35.25">
      <c r="A147" s="18"/>
      <c r="B147" s="18"/>
      <c r="C147" s="18"/>
      <c r="D147" s="18"/>
      <c r="E147" s="18"/>
      <c r="F147" s="20"/>
      <c r="G147" s="20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1:32" ht="35.25">
      <c r="A148" s="18"/>
      <c r="B148" s="18"/>
      <c r="C148" s="18"/>
      <c r="D148" s="18"/>
      <c r="E148" s="18"/>
      <c r="F148" s="20"/>
      <c r="G148" s="20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1:32" ht="35.25">
      <c r="A149" s="18"/>
      <c r="B149" s="18"/>
      <c r="C149" s="18"/>
      <c r="D149" s="18"/>
      <c r="E149" s="18"/>
      <c r="F149" s="20"/>
      <c r="G149" s="20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1:32" ht="35.25">
      <c r="A150" s="18"/>
      <c r="B150" s="18"/>
      <c r="C150" s="18"/>
      <c r="D150" s="18"/>
      <c r="E150" s="18"/>
      <c r="F150" s="20"/>
      <c r="G150" s="20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1:32" ht="35.25">
      <c r="A151" s="18"/>
      <c r="B151" s="18"/>
      <c r="C151" s="18"/>
      <c r="D151" s="18"/>
      <c r="E151" s="18"/>
      <c r="F151" s="20"/>
      <c r="G151" s="20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1:32" ht="35.25">
      <c r="A152" s="18"/>
      <c r="B152" s="18"/>
      <c r="C152" s="18"/>
      <c r="D152" s="18"/>
      <c r="E152" s="18"/>
      <c r="F152" s="20"/>
      <c r="G152" s="20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1:32" ht="35.25">
      <c r="A153" s="18"/>
      <c r="B153" s="18"/>
      <c r="C153" s="18"/>
      <c r="D153" s="18"/>
      <c r="E153" s="18"/>
      <c r="F153" s="20"/>
      <c r="G153" s="20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1:32" ht="35.25">
      <c r="A154" s="18"/>
      <c r="B154" s="18"/>
      <c r="C154" s="18"/>
      <c r="D154" s="18"/>
      <c r="E154" s="18"/>
      <c r="F154" s="20"/>
      <c r="G154" s="20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1:32" ht="35.25">
      <c r="A155" s="18"/>
      <c r="B155" s="18"/>
      <c r="C155" s="18"/>
      <c r="D155" s="18"/>
      <c r="E155" s="18"/>
      <c r="F155" s="20"/>
      <c r="G155" s="20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1:32" ht="35.25">
      <c r="A156" s="18"/>
      <c r="B156" s="18"/>
      <c r="C156" s="18"/>
      <c r="D156" s="18"/>
      <c r="E156" s="18"/>
      <c r="F156" s="20"/>
      <c r="G156" s="20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1:32" ht="35.25">
      <c r="A157" s="18"/>
      <c r="B157" s="18"/>
      <c r="C157" s="18"/>
      <c r="D157" s="18"/>
      <c r="E157" s="18"/>
      <c r="F157" s="20"/>
      <c r="G157" s="20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1:32" ht="35.25">
      <c r="A158" s="18"/>
      <c r="B158" s="18"/>
      <c r="C158" s="18"/>
      <c r="D158" s="18"/>
      <c r="E158" s="18"/>
      <c r="F158" s="20"/>
      <c r="G158" s="20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1:32" ht="35.25">
      <c r="A159" s="18"/>
      <c r="B159" s="18"/>
      <c r="C159" s="18"/>
      <c r="D159" s="18"/>
      <c r="E159" s="18"/>
      <c r="F159" s="20"/>
      <c r="G159" s="20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1:32" ht="35.25">
      <c r="A160" s="18"/>
      <c r="B160" s="18"/>
      <c r="C160" s="18"/>
      <c r="D160" s="18"/>
      <c r="E160" s="18"/>
      <c r="F160" s="20"/>
      <c r="G160" s="20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1:32" ht="35.25">
      <c r="A161" s="18"/>
      <c r="B161" s="18"/>
      <c r="C161" s="18"/>
      <c r="D161" s="18"/>
      <c r="E161" s="18"/>
      <c r="F161" s="20"/>
      <c r="G161" s="20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1:32" ht="35.25">
      <c r="A162" s="18"/>
      <c r="B162" s="18"/>
      <c r="C162" s="18"/>
      <c r="D162" s="18"/>
      <c r="E162" s="18"/>
      <c r="F162" s="20"/>
      <c r="G162" s="20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1:32" ht="35.25">
      <c r="A163" s="18"/>
      <c r="B163" s="18"/>
      <c r="C163" s="18"/>
      <c r="D163" s="18"/>
      <c r="E163" s="18"/>
      <c r="F163" s="20"/>
      <c r="G163" s="20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1:32" ht="35.25">
      <c r="A164" s="18"/>
      <c r="B164" s="18"/>
      <c r="C164" s="18"/>
      <c r="D164" s="18"/>
      <c r="E164" s="18"/>
      <c r="F164" s="20"/>
      <c r="G164" s="20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1:32" ht="35.25">
      <c r="A165" s="18"/>
      <c r="B165" s="18"/>
      <c r="C165" s="18"/>
      <c r="D165" s="18"/>
      <c r="E165" s="18"/>
      <c r="F165" s="20"/>
      <c r="G165" s="20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1:32" ht="35.25">
      <c r="A166" s="18"/>
      <c r="B166" s="18"/>
      <c r="C166" s="18"/>
      <c r="D166" s="18"/>
      <c r="E166" s="18"/>
      <c r="F166" s="20"/>
      <c r="G166" s="20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1:32" ht="35.25">
      <c r="A167" s="18"/>
      <c r="B167" s="18"/>
      <c r="C167" s="18"/>
      <c r="D167" s="18"/>
      <c r="E167" s="18"/>
      <c r="F167" s="20"/>
      <c r="G167" s="20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1:32" ht="35.25">
      <c r="A168" s="18"/>
      <c r="B168" s="18"/>
      <c r="C168" s="18"/>
      <c r="D168" s="18"/>
      <c r="E168" s="18"/>
      <c r="F168" s="20"/>
      <c r="G168" s="20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1:32" ht="35.25">
      <c r="A169" s="18"/>
      <c r="B169" s="18"/>
      <c r="C169" s="18"/>
      <c r="D169" s="18"/>
      <c r="E169" s="18"/>
      <c r="F169" s="20"/>
      <c r="G169" s="20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1:32" ht="35.25">
      <c r="A170" s="18"/>
      <c r="B170" s="18"/>
      <c r="C170" s="18"/>
      <c r="D170" s="18"/>
      <c r="E170" s="18"/>
      <c r="F170" s="20"/>
      <c r="G170" s="20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1:32" ht="35.25">
      <c r="A171" s="18"/>
      <c r="B171" s="18"/>
      <c r="C171" s="18"/>
      <c r="D171" s="18"/>
      <c r="E171" s="18"/>
      <c r="F171" s="20"/>
      <c r="G171" s="20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1:32" ht="35.25">
      <c r="A172" s="18"/>
      <c r="B172" s="18"/>
      <c r="C172" s="18"/>
      <c r="D172" s="18"/>
      <c r="E172" s="18"/>
      <c r="F172" s="20"/>
      <c r="G172" s="20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1:32" ht="35.25">
      <c r="A173" s="18"/>
      <c r="B173" s="18"/>
      <c r="C173" s="18"/>
      <c r="D173" s="18"/>
      <c r="E173" s="18"/>
      <c r="F173" s="20"/>
      <c r="G173" s="20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1:32" ht="35.25">
      <c r="A174" s="18"/>
      <c r="B174" s="18"/>
      <c r="C174" s="18"/>
      <c r="D174" s="18"/>
      <c r="E174" s="18"/>
      <c r="F174" s="20"/>
      <c r="G174" s="20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1:32" ht="35.25">
      <c r="A175" s="18"/>
      <c r="B175" s="18"/>
      <c r="C175" s="18"/>
      <c r="D175" s="18"/>
      <c r="E175" s="18"/>
      <c r="F175" s="20"/>
      <c r="G175" s="20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1:32" ht="35.25">
      <c r="A176" s="18"/>
      <c r="B176" s="18"/>
      <c r="C176" s="18"/>
      <c r="D176" s="18"/>
      <c r="E176" s="18"/>
      <c r="F176" s="20"/>
      <c r="G176" s="20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1:32" ht="35.25">
      <c r="A177" s="18"/>
      <c r="B177" s="18"/>
      <c r="C177" s="18"/>
      <c r="D177" s="18"/>
      <c r="E177" s="18"/>
      <c r="F177" s="20"/>
      <c r="G177" s="20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1:32" ht="35.25">
      <c r="A178" s="18"/>
      <c r="B178" s="18"/>
      <c r="C178" s="18"/>
      <c r="D178" s="18"/>
      <c r="E178" s="18"/>
      <c r="F178" s="20"/>
      <c r="G178" s="20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1:32" ht="35.25">
      <c r="A179" s="18"/>
      <c r="B179" s="18"/>
      <c r="C179" s="18"/>
      <c r="D179" s="18"/>
      <c r="E179" s="18"/>
      <c r="F179" s="20"/>
      <c r="G179" s="20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1:32" ht="35.25">
      <c r="A180" s="18"/>
      <c r="B180" s="18"/>
      <c r="C180" s="18"/>
      <c r="D180" s="18"/>
      <c r="E180" s="18"/>
      <c r="F180" s="20"/>
      <c r="G180" s="20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1:32" ht="35.25">
      <c r="A181" s="18"/>
      <c r="B181" s="18"/>
      <c r="C181" s="18"/>
      <c r="D181" s="18"/>
      <c r="E181" s="18"/>
      <c r="F181" s="20"/>
      <c r="G181" s="20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1:32" ht="35.25">
      <c r="A182" s="18"/>
      <c r="B182" s="18"/>
      <c r="C182" s="18"/>
      <c r="D182" s="18"/>
      <c r="E182" s="18"/>
      <c r="F182" s="20"/>
      <c r="G182" s="20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1:32" ht="35.25">
      <c r="A183" s="18"/>
      <c r="B183" s="18"/>
      <c r="C183" s="18"/>
      <c r="D183" s="18"/>
      <c r="E183" s="18"/>
      <c r="F183" s="20"/>
      <c r="G183" s="20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1:32" ht="35.25">
      <c r="A184" s="18"/>
      <c r="B184" s="18"/>
      <c r="C184" s="18"/>
      <c r="D184" s="18"/>
      <c r="E184" s="18"/>
      <c r="F184" s="20"/>
      <c r="G184" s="20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1:32" ht="35.25">
      <c r="A185" s="18"/>
      <c r="B185" s="18"/>
      <c r="C185" s="18"/>
      <c r="D185" s="18"/>
      <c r="E185" s="18"/>
      <c r="F185" s="20"/>
      <c r="G185" s="20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1:32" ht="35.25">
      <c r="A186" s="18"/>
      <c r="B186" s="18"/>
      <c r="C186" s="18"/>
      <c r="D186" s="18"/>
      <c r="E186" s="18"/>
      <c r="F186" s="20"/>
      <c r="G186" s="20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1:32" ht="35.25">
      <c r="A187" s="18"/>
      <c r="B187" s="18"/>
      <c r="C187" s="18"/>
      <c r="D187" s="18"/>
      <c r="E187" s="18"/>
      <c r="F187" s="20"/>
      <c r="G187" s="20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1:32" ht="35.25">
      <c r="A188" s="18"/>
      <c r="B188" s="18"/>
      <c r="C188" s="18"/>
      <c r="D188" s="18"/>
      <c r="E188" s="18"/>
      <c r="F188" s="20"/>
      <c r="G188" s="20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1:32" ht="35.25">
      <c r="A189" s="18"/>
      <c r="B189" s="18"/>
      <c r="C189" s="18"/>
      <c r="D189" s="18"/>
      <c r="E189" s="18"/>
      <c r="F189" s="20"/>
      <c r="G189" s="20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1:32" ht="35.25">
      <c r="A190" s="18"/>
      <c r="B190" s="18"/>
      <c r="C190" s="18"/>
      <c r="D190" s="18"/>
      <c r="E190" s="18"/>
      <c r="F190" s="20"/>
      <c r="G190" s="20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1:32" ht="35.25">
      <c r="A191" s="18"/>
      <c r="B191" s="18"/>
      <c r="C191" s="18"/>
      <c r="D191" s="18"/>
      <c r="E191" s="18"/>
      <c r="F191" s="20"/>
      <c r="G191" s="20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1:32" ht="35.25">
      <c r="A192" s="18"/>
      <c r="B192" s="18"/>
      <c r="C192" s="18"/>
      <c r="D192" s="18"/>
      <c r="E192" s="18"/>
      <c r="F192" s="20"/>
      <c r="G192" s="20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1:32" ht="35.25">
      <c r="A193" s="18"/>
      <c r="B193" s="18"/>
      <c r="C193" s="18"/>
      <c r="D193" s="18"/>
      <c r="E193" s="18"/>
      <c r="F193" s="20"/>
      <c r="G193" s="20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1:32" ht="35.25">
      <c r="A194" s="18"/>
      <c r="B194" s="18"/>
      <c r="C194" s="18"/>
      <c r="D194" s="18"/>
      <c r="E194" s="18"/>
      <c r="F194" s="20"/>
      <c r="G194" s="20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1:32" ht="35.25">
      <c r="A195" s="18"/>
      <c r="B195" s="18"/>
      <c r="C195" s="18"/>
      <c r="D195" s="18"/>
      <c r="E195" s="18"/>
      <c r="F195" s="20"/>
      <c r="G195" s="20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1:32" ht="35.25">
      <c r="A196" s="18"/>
      <c r="B196" s="18"/>
      <c r="C196" s="18"/>
      <c r="D196" s="18"/>
      <c r="E196" s="18"/>
      <c r="F196" s="20"/>
      <c r="G196" s="20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1:32" ht="35.25">
      <c r="A197" s="18"/>
      <c r="B197" s="18"/>
      <c r="C197" s="18"/>
      <c r="D197" s="18"/>
      <c r="E197" s="18"/>
      <c r="F197" s="20"/>
      <c r="G197" s="20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1:32" ht="35.25">
      <c r="A198" s="18"/>
      <c r="B198" s="18"/>
      <c r="C198" s="18"/>
      <c r="D198" s="18"/>
      <c r="E198" s="18"/>
      <c r="F198" s="20"/>
      <c r="G198" s="20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1:32" ht="35.25">
      <c r="A199" s="18"/>
      <c r="B199" s="18"/>
      <c r="C199" s="18"/>
      <c r="D199" s="18"/>
      <c r="E199" s="18"/>
      <c r="F199" s="20"/>
      <c r="G199" s="20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1:32" ht="35.25">
      <c r="A200" s="18"/>
      <c r="B200" s="18"/>
      <c r="C200" s="18"/>
      <c r="D200" s="18"/>
      <c r="E200" s="18"/>
      <c r="F200" s="20"/>
      <c r="G200" s="20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1:32" ht="35.25">
      <c r="A201" s="18"/>
      <c r="B201" s="18"/>
      <c r="C201" s="18"/>
      <c r="D201" s="18"/>
      <c r="E201" s="18"/>
      <c r="F201" s="20"/>
      <c r="G201" s="20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1:32" ht="35.25">
      <c r="A202" s="18"/>
      <c r="B202" s="18"/>
      <c r="C202" s="18"/>
      <c r="D202" s="18"/>
      <c r="E202" s="18"/>
      <c r="F202" s="20"/>
      <c r="G202" s="20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1:32" ht="35.25">
      <c r="A203" s="18"/>
      <c r="B203" s="18"/>
      <c r="C203" s="18"/>
      <c r="D203" s="18"/>
      <c r="E203" s="18"/>
      <c r="F203" s="20"/>
      <c r="G203" s="20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1:32" ht="35.25">
      <c r="A204" s="18"/>
      <c r="B204" s="18"/>
      <c r="C204" s="18"/>
      <c r="D204" s="18"/>
      <c r="E204" s="18"/>
      <c r="F204" s="20"/>
      <c r="G204" s="20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1:32" ht="35.25">
      <c r="A205" s="18"/>
      <c r="B205" s="18"/>
      <c r="C205" s="18"/>
      <c r="D205" s="18"/>
      <c r="E205" s="18"/>
      <c r="F205" s="20"/>
      <c r="G205" s="20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1:32" ht="35.25">
      <c r="A206" s="18"/>
      <c r="B206" s="18"/>
      <c r="C206" s="18"/>
      <c r="D206" s="18"/>
      <c r="E206" s="18"/>
      <c r="F206" s="20"/>
      <c r="G206" s="20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1:32" ht="35.25">
      <c r="A207" s="18"/>
      <c r="B207" s="18"/>
      <c r="C207" s="18"/>
      <c r="D207" s="18"/>
      <c r="E207" s="18"/>
      <c r="F207" s="20"/>
      <c r="G207" s="20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1:32" ht="35.25">
      <c r="A208" s="18"/>
      <c r="B208" s="18"/>
      <c r="C208" s="18"/>
      <c r="D208" s="18"/>
      <c r="E208" s="18"/>
      <c r="F208" s="20"/>
      <c r="G208" s="20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1:32" ht="35.25">
      <c r="A209" s="18"/>
      <c r="B209" s="18"/>
      <c r="C209" s="18"/>
      <c r="D209" s="18"/>
      <c r="E209" s="18"/>
      <c r="F209" s="20"/>
      <c r="G209" s="20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1:32" ht="35.25">
      <c r="A210" s="18"/>
      <c r="B210" s="18"/>
      <c r="C210" s="18"/>
      <c r="D210" s="18"/>
      <c r="E210" s="18"/>
      <c r="F210" s="20"/>
      <c r="G210" s="20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1:32" ht="35.25">
      <c r="A211" s="18"/>
      <c r="B211" s="18"/>
      <c r="C211" s="18"/>
      <c r="D211" s="18"/>
      <c r="E211" s="18"/>
      <c r="F211" s="20"/>
      <c r="G211" s="20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1:32" ht="35.25">
      <c r="A212" s="18"/>
      <c r="B212" s="18"/>
      <c r="C212" s="18"/>
      <c r="D212" s="18"/>
      <c r="E212" s="18"/>
      <c r="F212" s="20"/>
      <c r="G212" s="20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1:32" ht="35.25">
      <c r="A213" s="18"/>
      <c r="B213" s="18"/>
      <c r="C213" s="18"/>
      <c r="D213" s="18"/>
      <c r="E213" s="18"/>
      <c r="F213" s="20"/>
      <c r="G213" s="20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1:32" ht="35.25">
      <c r="A214" s="18"/>
      <c r="B214" s="18"/>
      <c r="C214" s="18"/>
      <c r="D214" s="18"/>
      <c r="E214" s="18"/>
      <c r="F214" s="20"/>
      <c r="G214" s="20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1:32" ht="35.25">
      <c r="A215" s="18"/>
      <c r="B215" s="18"/>
      <c r="C215" s="18"/>
      <c r="D215" s="18"/>
      <c r="E215" s="18"/>
      <c r="F215" s="20"/>
      <c r="G215" s="20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1:32" ht="35.25">
      <c r="A216" s="18"/>
      <c r="B216" s="18"/>
      <c r="C216" s="18"/>
      <c r="D216" s="18"/>
      <c r="E216" s="18"/>
      <c r="F216" s="20"/>
      <c r="G216" s="20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1:32" ht="35.25">
      <c r="A217" s="18"/>
      <c r="B217" s="18"/>
      <c r="C217" s="18"/>
      <c r="D217" s="18"/>
      <c r="E217" s="18"/>
      <c r="F217" s="20"/>
      <c r="G217" s="20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1:32" ht="35.25">
      <c r="A218" s="18"/>
      <c r="B218" s="18"/>
      <c r="C218" s="18"/>
      <c r="D218" s="18"/>
      <c r="E218" s="18"/>
      <c r="F218" s="20"/>
      <c r="G218" s="20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1:32" ht="35.25">
      <c r="A219" s="18"/>
      <c r="B219" s="18"/>
      <c r="C219" s="18"/>
      <c r="D219" s="18"/>
      <c r="E219" s="18"/>
      <c r="F219" s="20"/>
      <c r="G219" s="20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1:32" ht="35.25">
      <c r="A220" s="18"/>
      <c r="B220" s="18"/>
      <c r="C220" s="18"/>
      <c r="D220" s="18"/>
      <c r="E220" s="18"/>
      <c r="F220" s="20"/>
      <c r="G220" s="20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1:32" ht="35.25">
      <c r="A221" s="18"/>
      <c r="B221" s="18"/>
      <c r="C221" s="18"/>
      <c r="D221" s="18"/>
      <c r="E221" s="18"/>
      <c r="F221" s="20"/>
      <c r="G221" s="20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1:32" ht="35.25">
      <c r="A222" s="18"/>
      <c r="B222" s="18"/>
      <c r="C222" s="18"/>
      <c r="D222" s="18"/>
      <c r="E222" s="18"/>
      <c r="F222" s="20"/>
      <c r="G222" s="20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1:32" ht="35.25">
      <c r="A223" s="18"/>
      <c r="B223" s="18"/>
      <c r="C223" s="18"/>
      <c r="D223" s="18"/>
      <c r="E223" s="18"/>
      <c r="F223" s="20"/>
      <c r="G223" s="20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1:32" ht="35.25">
      <c r="A224" s="18"/>
      <c r="B224" s="18"/>
      <c r="C224" s="18"/>
      <c r="D224" s="18"/>
      <c r="E224" s="18"/>
      <c r="F224" s="20"/>
      <c r="G224" s="20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1:32" ht="35.25">
      <c r="A225" s="18"/>
      <c r="B225" s="18"/>
      <c r="C225" s="18"/>
      <c r="D225" s="18"/>
      <c r="E225" s="18"/>
      <c r="F225" s="20"/>
      <c r="G225" s="20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1:32" ht="35.25">
      <c r="A226" s="18"/>
      <c r="B226" s="18"/>
      <c r="C226" s="18"/>
      <c r="D226" s="18"/>
      <c r="E226" s="18"/>
      <c r="F226" s="20"/>
      <c r="G226" s="20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1:32" ht="35.25">
      <c r="A227" s="18"/>
      <c r="B227" s="18"/>
      <c r="C227" s="18"/>
      <c r="D227" s="18"/>
      <c r="E227" s="18"/>
      <c r="F227" s="20"/>
      <c r="G227" s="20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1:32" ht="35.25">
      <c r="A228" s="18"/>
      <c r="B228" s="18"/>
      <c r="C228" s="18"/>
      <c r="D228" s="18"/>
      <c r="E228" s="18"/>
      <c r="F228" s="20"/>
      <c r="G228" s="20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1:32" ht="35.25">
      <c r="A229" s="18"/>
      <c r="B229" s="18"/>
      <c r="C229" s="18"/>
      <c r="D229" s="18"/>
      <c r="E229" s="18"/>
      <c r="F229" s="20"/>
      <c r="G229" s="20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1:32" ht="35.25">
      <c r="A230" s="18"/>
      <c r="B230" s="18"/>
      <c r="C230" s="18"/>
      <c r="D230" s="18"/>
      <c r="E230" s="18"/>
      <c r="F230" s="20"/>
      <c r="G230" s="20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1:32" ht="35.25">
      <c r="A231" s="18"/>
      <c r="B231" s="18"/>
      <c r="C231" s="18"/>
      <c r="D231" s="18"/>
      <c r="E231" s="18"/>
      <c r="F231" s="20"/>
      <c r="G231" s="20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1:32" ht="35.25">
      <c r="A232" s="18"/>
      <c r="B232" s="18"/>
      <c r="C232" s="18"/>
      <c r="D232" s="18"/>
      <c r="E232" s="18"/>
      <c r="F232" s="20"/>
      <c r="G232" s="20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1:32" ht="35.25">
      <c r="A233" s="18"/>
      <c r="B233" s="18"/>
      <c r="C233" s="18"/>
      <c r="D233" s="18"/>
      <c r="E233" s="18"/>
      <c r="F233" s="20"/>
      <c r="G233" s="20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1:32" ht="35.25">
      <c r="A234" s="18"/>
      <c r="B234" s="18"/>
      <c r="C234" s="18"/>
      <c r="D234" s="18"/>
      <c r="E234" s="18"/>
      <c r="F234" s="20"/>
      <c r="G234" s="20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1:32" ht="35.25">
      <c r="A235" s="18"/>
      <c r="B235" s="18"/>
      <c r="C235" s="18"/>
      <c r="D235" s="18"/>
      <c r="E235" s="18"/>
      <c r="F235" s="20"/>
      <c r="G235" s="20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1:32" ht="35.25">
      <c r="A236" s="18"/>
      <c r="B236" s="18"/>
      <c r="C236" s="18"/>
      <c r="D236" s="18"/>
      <c r="E236" s="18"/>
      <c r="F236" s="20"/>
      <c r="G236" s="20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1:32" ht="35.25">
      <c r="A237" s="18"/>
      <c r="B237" s="18"/>
      <c r="C237" s="18"/>
      <c r="D237" s="18"/>
      <c r="E237" s="18"/>
      <c r="F237" s="20"/>
      <c r="G237" s="20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1:32" ht="35.25">
      <c r="A238" s="18"/>
      <c r="B238" s="18"/>
      <c r="C238" s="18"/>
      <c r="D238" s="18"/>
      <c r="E238" s="18"/>
      <c r="F238" s="20"/>
      <c r="G238" s="20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1:32" ht="35.25">
      <c r="A239" s="18"/>
      <c r="B239" s="18"/>
      <c r="C239" s="18"/>
      <c r="D239" s="18"/>
      <c r="E239" s="18"/>
      <c r="F239" s="20"/>
      <c r="G239" s="20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1:32" ht="35.25">
      <c r="A240" s="18"/>
      <c r="B240" s="18"/>
      <c r="C240" s="18"/>
      <c r="D240" s="18"/>
      <c r="E240" s="18"/>
      <c r="F240" s="20"/>
      <c r="G240" s="20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1:32" ht="35.25">
      <c r="A241" s="18"/>
      <c r="B241" s="18"/>
      <c r="C241" s="18"/>
      <c r="D241" s="18"/>
      <c r="E241" s="18"/>
      <c r="F241" s="20"/>
      <c r="G241" s="20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1:32" ht="35.25">
      <c r="A242" s="18"/>
      <c r="B242" s="18"/>
      <c r="C242" s="18"/>
      <c r="D242" s="18"/>
      <c r="E242" s="18"/>
      <c r="F242" s="20"/>
      <c r="G242" s="20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1:32" ht="35.25">
      <c r="A243" s="18"/>
      <c r="B243" s="18"/>
      <c r="C243" s="18"/>
      <c r="D243" s="18"/>
      <c r="E243" s="18"/>
      <c r="F243" s="20"/>
      <c r="G243" s="20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1:32" ht="35.25">
      <c r="A244" s="18"/>
      <c r="B244" s="18"/>
      <c r="C244" s="18"/>
      <c r="D244" s="18"/>
      <c r="E244" s="18"/>
      <c r="F244" s="20"/>
      <c r="G244" s="20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1:32" ht="35.25">
      <c r="A245" s="18"/>
      <c r="B245" s="18"/>
      <c r="C245" s="18"/>
      <c r="D245" s="18"/>
      <c r="E245" s="18"/>
      <c r="F245" s="20"/>
      <c r="G245" s="20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1:32" ht="35.25">
      <c r="A246" s="18"/>
      <c r="B246" s="18"/>
      <c r="C246" s="18"/>
      <c r="D246" s="18"/>
      <c r="E246" s="18"/>
      <c r="F246" s="20"/>
      <c r="G246" s="20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1:32" ht="35.25">
      <c r="A247" s="18"/>
      <c r="B247" s="18"/>
      <c r="C247" s="18"/>
      <c r="D247" s="18"/>
      <c r="E247" s="18"/>
      <c r="F247" s="20"/>
      <c r="G247" s="20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1:32" ht="35.25">
      <c r="A248" s="18"/>
      <c r="B248" s="18"/>
      <c r="C248" s="18"/>
      <c r="D248" s="18"/>
      <c r="E248" s="18"/>
      <c r="F248" s="20"/>
      <c r="G248" s="20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1:32" ht="35.25">
      <c r="A249" s="18"/>
      <c r="B249" s="18"/>
      <c r="C249" s="18"/>
      <c r="D249" s="18"/>
      <c r="E249" s="18"/>
      <c r="F249" s="20"/>
      <c r="G249" s="20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1:32" ht="35.25">
      <c r="A250" s="18"/>
      <c r="B250" s="18"/>
      <c r="C250" s="18"/>
      <c r="D250" s="18"/>
      <c r="E250" s="18"/>
      <c r="F250" s="20"/>
      <c r="G250" s="20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1:32" ht="35.25">
      <c r="A251" s="18"/>
      <c r="B251" s="18"/>
      <c r="C251" s="18"/>
      <c r="D251" s="18"/>
      <c r="E251" s="18"/>
      <c r="F251" s="20"/>
      <c r="G251" s="20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1:32" ht="35.25">
      <c r="A252" s="18"/>
      <c r="B252" s="18"/>
      <c r="C252" s="18"/>
      <c r="D252" s="18"/>
      <c r="E252" s="18"/>
      <c r="F252" s="20"/>
      <c r="G252" s="20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1:32" ht="35.25">
      <c r="A253" s="18"/>
      <c r="B253" s="18"/>
      <c r="C253" s="18"/>
      <c r="D253" s="18"/>
      <c r="E253" s="18"/>
      <c r="F253" s="20"/>
      <c r="G253" s="20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1:32" ht="35.25">
      <c r="A254" s="18"/>
      <c r="B254" s="18"/>
      <c r="C254" s="18"/>
      <c r="D254" s="18"/>
      <c r="E254" s="18"/>
      <c r="F254" s="20"/>
      <c r="G254" s="20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1:32" ht="35.25">
      <c r="A255" s="18"/>
      <c r="B255" s="18"/>
      <c r="C255" s="18"/>
      <c r="D255" s="18"/>
      <c r="E255" s="18"/>
      <c r="F255" s="20"/>
      <c r="G255" s="20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1:32" ht="35.25">
      <c r="A256" s="18"/>
      <c r="B256" s="18"/>
      <c r="C256" s="18"/>
      <c r="D256" s="18"/>
      <c r="E256" s="18"/>
      <c r="F256" s="20"/>
      <c r="G256" s="20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1:32" ht="35.25">
      <c r="A257" s="18"/>
      <c r="B257" s="18"/>
      <c r="C257" s="18"/>
      <c r="D257" s="18"/>
      <c r="E257" s="18"/>
      <c r="F257" s="20"/>
      <c r="G257" s="20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1:32" ht="35.25">
      <c r="A258" s="18"/>
      <c r="B258" s="18"/>
      <c r="C258" s="18"/>
      <c r="D258" s="18"/>
      <c r="E258" s="18"/>
      <c r="F258" s="20"/>
      <c r="G258" s="20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1:32" ht="35.25">
      <c r="A259" s="18"/>
      <c r="B259" s="18"/>
      <c r="C259" s="18"/>
      <c r="D259" s="18"/>
      <c r="E259" s="18"/>
      <c r="F259" s="20"/>
      <c r="G259" s="20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1:32" ht="35.25">
      <c r="A260" s="18"/>
      <c r="B260" s="18"/>
      <c r="C260" s="18"/>
      <c r="D260" s="18"/>
      <c r="E260" s="18"/>
      <c r="F260" s="20"/>
      <c r="G260" s="20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1:32" ht="35.25">
      <c r="A261" s="18"/>
      <c r="B261" s="18"/>
      <c r="C261" s="18"/>
      <c r="D261" s="18"/>
      <c r="E261" s="18"/>
      <c r="F261" s="20"/>
      <c r="G261" s="20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1:32" ht="35.25">
      <c r="A262" s="18"/>
      <c r="B262" s="18"/>
      <c r="C262" s="18"/>
      <c r="D262" s="18"/>
      <c r="E262" s="18"/>
      <c r="F262" s="20"/>
      <c r="G262" s="20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1:32" ht="35.25">
      <c r="A263" s="18"/>
      <c r="B263" s="18"/>
      <c r="C263" s="18"/>
      <c r="D263" s="18"/>
      <c r="E263" s="18"/>
      <c r="F263" s="20"/>
      <c r="G263" s="20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1:32" ht="35.25">
      <c r="A264" s="18"/>
      <c r="B264" s="18"/>
      <c r="C264" s="18"/>
      <c r="D264" s="18"/>
      <c r="E264" s="18"/>
      <c r="F264" s="20"/>
      <c r="G264" s="20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1:32" ht="35.25">
      <c r="A265" s="18"/>
      <c r="B265" s="18"/>
      <c r="C265" s="18"/>
      <c r="D265" s="18"/>
      <c r="E265" s="18"/>
      <c r="F265" s="20"/>
      <c r="G265" s="20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1:32" ht="35.25">
      <c r="A266" s="18"/>
      <c r="B266" s="18"/>
      <c r="C266" s="18"/>
      <c r="D266" s="18"/>
      <c r="E266" s="18"/>
      <c r="F266" s="20"/>
      <c r="G266" s="20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1:32" ht="35.25">
      <c r="A267" s="18"/>
      <c r="B267" s="18"/>
      <c r="C267" s="18"/>
      <c r="D267" s="18"/>
      <c r="E267" s="18"/>
      <c r="F267" s="20"/>
      <c r="G267" s="20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1:32" ht="35.25">
      <c r="A268" s="18"/>
      <c r="B268" s="18"/>
      <c r="C268" s="18"/>
      <c r="D268" s="18"/>
      <c r="E268" s="18"/>
      <c r="F268" s="20"/>
      <c r="G268" s="20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1:32" ht="35.25">
      <c r="A269" s="18"/>
      <c r="B269" s="18"/>
      <c r="C269" s="18"/>
      <c r="D269" s="18"/>
      <c r="E269" s="18"/>
      <c r="F269" s="20"/>
      <c r="G269" s="20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1:32" ht="35.25">
      <c r="A270" s="18"/>
      <c r="B270" s="18"/>
      <c r="C270" s="18"/>
      <c r="D270" s="18"/>
      <c r="E270" s="18"/>
      <c r="F270" s="20"/>
      <c r="G270" s="20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1:32" ht="35.25">
      <c r="A271" s="18"/>
      <c r="B271" s="18"/>
      <c r="C271" s="18"/>
      <c r="D271" s="18"/>
      <c r="E271" s="18"/>
      <c r="F271" s="20"/>
      <c r="G271" s="20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1:32" ht="35.25">
      <c r="A272" s="18"/>
      <c r="B272" s="18"/>
      <c r="C272" s="18"/>
      <c r="D272" s="18"/>
      <c r="E272" s="18"/>
      <c r="F272" s="20"/>
      <c r="G272" s="20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1:32" ht="35.25">
      <c r="A273" s="18"/>
      <c r="B273" s="18"/>
      <c r="C273" s="18"/>
      <c r="D273" s="18"/>
      <c r="E273" s="18"/>
      <c r="F273" s="20"/>
      <c r="G273" s="20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1:32" ht="35.25">
      <c r="A274" s="18"/>
      <c r="B274" s="18"/>
      <c r="C274" s="18"/>
      <c r="D274" s="18"/>
      <c r="E274" s="18"/>
      <c r="F274" s="20"/>
      <c r="G274" s="20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1:32" ht="35.25">
      <c r="A275" s="18"/>
      <c r="B275" s="18"/>
      <c r="C275" s="18"/>
      <c r="D275" s="18"/>
      <c r="E275" s="18"/>
      <c r="F275" s="20"/>
      <c r="G275" s="20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1:32" ht="35.25">
      <c r="A276" s="18"/>
      <c r="B276" s="18"/>
      <c r="C276" s="18"/>
      <c r="D276" s="18"/>
      <c r="E276" s="18"/>
      <c r="F276" s="20"/>
      <c r="G276" s="20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1:32" ht="35.25">
      <c r="A277" s="18"/>
      <c r="B277" s="18"/>
      <c r="C277" s="18"/>
      <c r="D277" s="18"/>
      <c r="E277" s="18"/>
      <c r="F277" s="20"/>
      <c r="G277" s="20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1:32" ht="35.25">
      <c r="A278" s="18"/>
      <c r="B278" s="18"/>
      <c r="C278" s="18"/>
      <c r="D278" s="18"/>
      <c r="E278" s="18"/>
      <c r="F278" s="20"/>
      <c r="G278" s="20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1:32" ht="35.25">
      <c r="A279" s="18"/>
      <c r="B279" s="18"/>
      <c r="C279" s="18"/>
      <c r="D279" s="18"/>
      <c r="E279" s="18"/>
      <c r="F279" s="20"/>
      <c r="G279" s="20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1:32" ht="35.25">
      <c r="A280" s="18"/>
      <c r="B280" s="18"/>
      <c r="C280" s="18"/>
      <c r="D280" s="18"/>
      <c r="E280" s="18"/>
      <c r="F280" s="20"/>
      <c r="G280" s="20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1:32" ht="35.25">
      <c r="A281" s="18"/>
      <c r="B281" s="18"/>
      <c r="C281" s="18"/>
      <c r="D281" s="18"/>
      <c r="E281" s="18"/>
      <c r="F281" s="20"/>
      <c r="G281" s="20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1:32" ht="35.25">
      <c r="A282" s="18"/>
      <c r="B282" s="18"/>
      <c r="C282" s="18"/>
      <c r="D282" s="18"/>
      <c r="E282" s="18"/>
      <c r="F282" s="20"/>
      <c r="G282" s="20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1:32" ht="35.25">
      <c r="A283" s="18"/>
      <c r="B283" s="18"/>
      <c r="C283" s="18"/>
      <c r="D283" s="18"/>
      <c r="E283" s="18"/>
      <c r="F283" s="20"/>
      <c r="G283" s="20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1:32" ht="35.25">
      <c r="A284" s="18"/>
      <c r="B284" s="18"/>
      <c r="C284" s="18"/>
      <c r="D284" s="18"/>
      <c r="E284" s="18"/>
      <c r="F284" s="20"/>
      <c r="G284" s="20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1:32" ht="35.25">
      <c r="A285" s="18"/>
      <c r="B285" s="18"/>
      <c r="C285" s="18"/>
      <c r="D285" s="18"/>
      <c r="E285" s="18"/>
      <c r="F285" s="20"/>
      <c r="G285" s="20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1:32" ht="35.25">
      <c r="A286" s="18"/>
      <c r="B286" s="18"/>
      <c r="C286" s="18"/>
      <c r="D286" s="18"/>
      <c r="E286" s="18"/>
      <c r="F286" s="20"/>
      <c r="G286" s="20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1:32" ht="35.25">
      <c r="A287" s="18"/>
      <c r="B287" s="18"/>
      <c r="C287" s="18"/>
      <c r="D287" s="18"/>
      <c r="E287" s="18"/>
      <c r="F287" s="20"/>
      <c r="G287" s="20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1:32" ht="35.25">
      <c r="A288" s="18"/>
      <c r="B288" s="18"/>
      <c r="C288" s="18"/>
      <c r="D288" s="18"/>
      <c r="E288" s="18"/>
      <c r="F288" s="20"/>
      <c r="G288" s="20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1:32" ht="35.25">
      <c r="A289" s="18"/>
      <c r="B289" s="18"/>
      <c r="C289" s="18"/>
      <c r="D289" s="18"/>
      <c r="E289" s="18"/>
      <c r="F289" s="20"/>
      <c r="G289" s="20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1:32" ht="35.25">
      <c r="A290" s="18"/>
      <c r="B290" s="18"/>
      <c r="C290" s="18"/>
      <c r="D290" s="18"/>
      <c r="E290" s="18"/>
      <c r="F290" s="20"/>
      <c r="G290" s="20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1:32" ht="35.25">
      <c r="A291" s="18"/>
      <c r="B291" s="18"/>
      <c r="C291" s="18"/>
      <c r="D291" s="18"/>
      <c r="E291" s="18"/>
      <c r="F291" s="20"/>
      <c r="G291" s="20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1:32" ht="35.25">
      <c r="A292" s="18"/>
      <c r="B292" s="18"/>
      <c r="C292" s="18"/>
      <c r="D292" s="18"/>
      <c r="E292" s="18"/>
      <c r="F292" s="20"/>
      <c r="G292" s="20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1:32" ht="35.25">
      <c r="A293" s="18"/>
      <c r="B293" s="18"/>
      <c r="C293" s="18"/>
      <c r="D293" s="18"/>
      <c r="E293" s="18"/>
      <c r="F293" s="20"/>
      <c r="G293" s="20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1:32" ht="35.25">
      <c r="A294" s="18"/>
      <c r="B294" s="18"/>
      <c r="C294" s="18"/>
      <c r="D294" s="18"/>
      <c r="E294" s="18"/>
      <c r="F294" s="20"/>
      <c r="G294" s="20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1:32" ht="35.25">
      <c r="A295" s="18"/>
      <c r="B295" s="18"/>
      <c r="C295" s="18"/>
      <c r="D295" s="18"/>
      <c r="E295" s="18"/>
      <c r="F295" s="20"/>
      <c r="G295" s="20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1:32" ht="35.25">
      <c r="A296" s="18"/>
      <c r="B296" s="18"/>
      <c r="C296" s="18"/>
      <c r="D296" s="18"/>
      <c r="E296" s="18"/>
      <c r="F296" s="20"/>
      <c r="G296" s="20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1:32" ht="35.25">
      <c r="A297" s="18"/>
      <c r="B297" s="18"/>
      <c r="C297" s="18"/>
      <c r="D297" s="18"/>
      <c r="E297" s="18"/>
      <c r="F297" s="20"/>
      <c r="G297" s="20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1:32" ht="35.25">
      <c r="A298" s="18"/>
      <c r="B298" s="18"/>
      <c r="C298" s="18"/>
      <c r="D298" s="18"/>
      <c r="E298" s="18"/>
      <c r="F298" s="20"/>
      <c r="G298" s="20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1:32" ht="35.25">
      <c r="A299" s="18"/>
      <c r="B299" s="18"/>
      <c r="C299" s="18"/>
      <c r="D299" s="18"/>
      <c r="E299" s="18"/>
      <c r="F299" s="20"/>
      <c r="G299" s="20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1:32" ht="35.25">
      <c r="A300" s="18"/>
      <c r="B300" s="18"/>
      <c r="C300" s="18"/>
      <c r="D300" s="18"/>
      <c r="E300" s="18"/>
      <c r="F300" s="20"/>
      <c r="G300" s="20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1:32" ht="35.25">
      <c r="A301" s="18"/>
      <c r="B301" s="18"/>
      <c r="C301" s="18"/>
      <c r="D301" s="18"/>
      <c r="E301" s="18"/>
      <c r="F301" s="20"/>
      <c r="G301" s="20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1:32" ht="35.25">
      <c r="A302" s="18"/>
      <c r="B302" s="18"/>
      <c r="C302" s="18"/>
      <c r="D302" s="18"/>
      <c r="E302" s="18"/>
      <c r="F302" s="20"/>
      <c r="G302" s="20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2" ht="35.25">
      <c r="A303" s="18"/>
      <c r="B303" s="18"/>
      <c r="C303" s="18"/>
      <c r="D303" s="18"/>
      <c r="E303" s="18"/>
      <c r="F303" s="20"/>
      <c r="G303" s="20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2" ht="35.25">
      <c r="A304" s="18"/>
      <c r="B304" s="18"/>
      <c r="C304" s="18"/>
      <c r="D304" s="18"/>
      <c r="E304" s="18"/>
      <c r="F304" s="20"/>
      <c r="G304" s="20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35.25">
      <c r="A305" s="18"/>
      <c r="B305" s="18"/>
      <c r="C305" s="18"/>
      <c r="D305" s="18"/>
      <c r="E305" s="18"/>
      <c r="F305" s="20"/>
      <c r="G305" s="20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1:32" ht="35.25">
      <c r="A306" s="18"/>
      <c r="B306" s="18"/>
      <c r="C306" s="18"/>
      <c r="D306" s="18"/>
      <c r="E306" s="18"/>
      <c r="F306" s="20"/>
      <c r="G306" s="20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 ht="35.25">
      <c r="A307" s="18"/>
      <c r="B307" s="18"/>
      <c r="C307" s="18"/>
      <c r="D307" s="18"/>
      <c r="E307" s="18"/>
      <c r="F307" s="20"/>
      <c r="G307" s="20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 ht="35.25">
      <c r="A308" s="18"/>
      <c r="B308" s="18"/>
      <c r="C308" s="18"/>
      <c r="D308" s="18"/>
      <c r="E308" s="18"/>
      <c r="F308" s="20"/>
      <c r="G308" s="20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 ht="35.25">
      <c r="A309" s="18"/>
      <c r="B309" s="18"/>
      <c r="C309" s="18"/>
      <c r="D309" s="18"/>
      <c r="E309" s="18"/>
      <c r="F309" s="20"/>
      <c r="G309" s="20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 ht="35.25">
      <c r="A310" s="18"/>
      <c r="B310" s="18"/>
      <c r="C310" s="18"/>
      <c r="D310" s="18"/>
      <c r="E310" s="18"/>
      <c r="F310" s="20"/>
      <c r="G310" s="20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 ht="35.25">
      <c r="A311" s="18"/>
      <c r="B311" s="18"/>
      <c r="C311" s="18"/>
      <c r="D311" s="18"/>
      <c r="E311" s="18"/>
      <c r="F311" s="20"/>
      <c r="G311" s="20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 ht="35.25">
      <c r="A312" s="18"/>
      <c r="B312" s="18"/>
      <c r="C312" s="18"/>
      <c r="D312" s="18"/>
      <c r="E312" s="18"/>
      <c r="F312" s="20"/>
      <c r="G312" s="20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 ht="35.25">
      <c r="A313" s="18"/>
      <c r="B313" s="18"/>
      <c r="C313" s="18"/>
      <c r="D313" s="18"/>
      <c r="E313" s="18"/>
      <c r="F313" s="20"/>
      <c r="G313" s="20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 ht="35.25">
      <c r="A314" s="18"/>
      <c r="B314" s="18"/>
      <c r="C314" s="18"/>
      <c r="D314" s="18"/>
      <c r="E314" s="18"/>
      <c r="F314" s="20"/>
      <c r="G314" s="20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 ht="35.25">
      <c r="A315" s="18"/>
      <c r="B315" s="18"/>
      <c r="C315" s="18"/>
      <c r="D315" s="18"/>
      <c r="E315" s="18"/>
      <c r="F315" s="20"/>
      <c r="G315" s="20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 ht="35.25">
      <c r="A316" s="18"/>
      <c r="B316" s="18"/>
      <c r="C316" s="18"/>
      <c r="D316" s="18"/>
      <c r="E316" s="18"/>
      <c r="F316" s="20"/>
      <c r="G316" s="20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 ht="35.25">
      <c r="A317" s="18"/>
      <c r="B317" s="18"/>
      <c r="C317" s="18"/>
      <c r="D317" s="18"/>
      <c r="E317" s="18"/>
      <c r="F317" s="20"/>
      <c r="G317" s="20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 ht="35.25">
      <c r="A318" s="18"/>
      <c r="B318" s="18"/>
      <c r="C318" s="18"/>
      <c r="D318" s="18"/>
      <c r="E318" s="18"/>
      <c r="F318" s="20"/>
      <c r="G318" s="20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 ht="35.25">
      <c r="A319" s="18"/>
      <c r="B319" s="18"/>
      <c r="C319" s="18"/>
      <c r="D319" s="18"/>
      <c r="E319" s="18"/>
      <c r="F319" s="20"/>
      <c r="G319" s="20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 ht="35.25">
      <c r="A320" s="18"/>
      <c r="B320" s="18"/>
      <c r="C320" s="18"/>
      <c r="D320" s="18"/>
      <c r="E320" s="18"/>
      <c r="F320" s="20"/>
      <c r="G320" s="20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 ht="35.25">
      <c r="A321" s="18"/>
      <c r="B321" s="18"/>
      <c r="C321" s="18"/>
      <c r="D321" s="18"/>
      <c r="E321" s="18"/>
      <c r="F321" s="20"/>
      <c r="G321" s="20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 ht="35.25">
      <c r="A322" s="18"/>
      <c r="B322" s="18"/>
      <c r="C322" s="18"/>
      <c r="D322" s="18"/>
      <c r="E322" s="18"/>
      <c r="F322" s="20"/>
      <c r="G322" s="20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 ht="35.25">
      <c r="A323" s="18"/>
      <c r="B323" s="18"/>
      <c r="C323" s="18"/>
      <c r="D323" s="18"/>
      <c r="E323" s="18"/>
      <c r="F323" s="20"/>
      <c r="G323" s="20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 ht="35.25">
      <c r="A324" s="18"/>
      <c r="B324" s="18"/>
      <c r="C324" s="18"/>
      <c r="D324" s="18"/>
      <c r="E324" s="18"/>
      <c r="F324" s="20"/>
      <c r="G324" s="20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 ht="35.25">
      <c r="A325" s="18"/>
      <c r="B325" s="18"/>
      <c r="C325" s="18"/>
      <c r="D325" s="18"/>
      <c r="E325" s="18"/>
      <c r="F325" s="20"/>
      <c r="G325" s="20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 ht="35.25">
      <c r="A326" s="18"/>
      <c r="B326" s="18"/>
      <c r="C326" s="18"/>
      <c r="D326" s="18"/>
      <c r="E326" s="18"/>
      <c r="F326" s="20"/>
      <c r="G326" s="20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 ht="35.25">
      <c r="A327" s="18"/>
      <c r="B327" s="18"/>
      <c r="C327" s="18"/>
      <c r="D327" s="18"/>
      <c r="E327" s="18"/>
      <c r="F327" s="20"/>
      <c r="G327" s="20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 ht="35.25">
      <c r="A328" s="18"/>
      <c r="B328" s="18"/>
      <c r="C328" s="18"/>
      <c r="D328" s="18"/>
      <c r="E328" s="18"/>
      <c r="F328" s="20"/>
      <c r="G328" s="20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 ht="35.25">
      <c r="A329" s="18"/>
      <c r="B329" s="18"/>
      <c r="C329" s="18"/>
      <c r="D329" s="18"/>
      <c r="E329" s="18"/>
      <c r="F329" s="20"/>
      <c r="G329" s="20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 ht="35.25">
      <c r="A330" s="18"/>
      <c r="B330" s="18"/>
      <c r="C330" s="18"/>
      <c r="D330" s="18"/>
      <c r="E330" s="18"/>
      <c r="F330" s="20"/>
      <c r="G330" s="20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1:32" ht="35.25">
      <c r="A331" s="18"/>
      <c r="B331" s="18"/>
      <c r="C331" s="18"/>
      <c r="D331" s="18"/>
      <c r="E331" s="18"/>
      <c r="F331" s="20"/>
      <c r="G331" s="20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1:32" ht="35.25">
      <c r="A332" s="18"/>
      <c r="B332" s="18"/>
      <c r="C332" s="18"/>
      <c r="D332" s="18"/>
      <c r="E332" s="18"/>
      <c r="F332" s="20"/>
      <c r="G332" s="20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1:32" ht="35.25">
      <c r="A333" s="18"/>
      <c r="B333" s="18"/>
      <c r="C333" s="18"/>
      <c r="D333" s="18"/>
      <c r="E333" s="18"/>
      <c r="F333" s="20"/>
      <c r="G333" s="20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1:32" ht="35.25">
      <c r="A334" s="18"/>
      <c r="B334" s="18"/>
      <c r="C334" s="18"/>
      <c r="D334" s="18"/>
      <c r="E334" s="18"/>
      <c r="F334" s="20"/>
      <c r="G334" s="20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1:32" ht="35.25">
      <c r="A335" s="18"/>
      <c r="B335" s="18"/>
      <c r="C335" s="18"/>
      <c r="D335" s="18"/>
      <c r="E335" s="18"/>
      <c r="F335" s="20"/>
      <c r="G335" s="20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1:32" ht="35.25">
      <c r="A336" s="18"/>
      <c r="B336" s="18"/>
      <c r="C336" s="18"/>
      <c r="D336" s="18"/>
      <c r="E336" s="18"/>
      <c r="F336" s="20"/>
      <c r="G336" s="20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1:32" ht="35.25">
      <c r="A337" s="18"/>
      <c r="B337" s="18"/>
      <c r="C337" s="18"/>
      <c r="D337" s="18"/>
      <c r="E337" s="18"/>
      <c r="F337" s="20"/>
      <c r="G337" s="20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1:32" ht="35.25">
      <c r="A338" s="18"/>
      <c r="B338" s="18"/>
      <c r="C338" s="18"/>
      <c r="D338" s="18"/>
      <c r="E338" s="18"/>
      <c r="F338" s="20"/>
      <c r="G338" s="20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1:32" ht="35.25">
      <c r="A339" s="18"/>
      <c r="B339" s="18"/>
      <c r="C339" s="18"/>
      <c r="D339" s="18"/>
      <c r="E339" s="18"/>
      <c r="F339" s="20"/>
      <c r="G339" s="20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1:32" ht="35.25">
      <c r="A340" s="18"/>
      <c r="B340" s="18"/>
      <c r="C340" s="18"/>
      <c r="D340" s="18"/>
      <c r="E340" s="18"/>
      <c r="F340" s="20"/>
      <c r="G340" s="20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1:32" ht="35.25">
      <c r="A341" s="18"/>
      <c r="B341" s="18"/>
      <c r="C341" s="18"/>
      <c r="D341" s="18"/>
      <c r="E341" s="18"/>
      <c r="F341" s="20"/>
      <c r="G341" s="20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1:32" ht="35.25">
      <c r="A342" s="18"/>
      <c r="B342" s="18"/>
      <c r="C342" s="18"/>
      <c r="D342" s="18"/>
      <c r="E342" s="18"/>
      <c r="F342" s="20"/>
      <c r="G342" s="20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1:32" ht="35.25">
      <c r="A343" s="18"/>
      <c r="B343" s="18"/>
      <c r="C343" s="18"/>
      <c r="D343" s="18"/>
      <c r="E343" s="18"/>
      <c r="F343" s="20"/>
      <c r="G343" s="20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1:32" ht="35.25">
      <c r="A344" s="18"/>
      <c r="B344" s="18"/>
      <c r="C344" s="18"/>
      <c r="D344" s="18"/>
      <c r="E344" s="18"/>
      <c r="F344" s="20"/>
      <c r="G344" s="20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1:32" ht="35.25">
      <c r="A345" s="18"/>
      <c r="B345" s="18"/>
      <c r="C345" s="18"/>
      <c r="D345" s="18"/>
      <c r="E345" s="18"/>
      <c r="F345" s="20"/>
      <c r="G345" s="20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1:32" ht="35.25">
      <c r="A346" s="18"/>
      <c r="B346" s="18"/>
      <c r="C346" s="18"/>
      <c r="D346" s="18"/>
      <c r="E346" s="18"/>
      <c r="F346" s="20"/>
      <c r="G346" s="20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1:32" ht="35.25">
      <c r="A347" s="18"/>
      <c r="B347" s="18"/>
      <c r="C347" s="18"/>
      <c r="D347" s="18"/>
      <c r="E347" s="18"/>
      <c r="F347" s="20"/>
      <c r="G347" s="20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1:32" ht="35.25">
      <c r="A348" s="18"/>
      <c r="B348" s="18"/>
      <c r="C348" s="18"/>
      <c r="D348" s="18"/>
      <c r="E348" s="18"/>
      <c r="F348" s="20"/>
      <c r="G348" s="20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1:32" ht="35.25">
      <c r="A349" s="18"/>
      <c r="B349" s="18"/>
      <c r="C349" s="18"/>
      <c r="D349" s="18"/>
      <c r="E349" s="18"/>
      <c r="F349" s="20"/>
      <c r="G349" s="20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1:32" ht="35.25">
      <c r="A350" s="18"/>
      <c r="B350" s="18"/>
      <c r="C350" s="18"/>
      <c r="D350" s="18"/>
      <c r="E350" s="18"/>
      <c r="F350" s="20"/>
      <c r="G350" s="20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1:32" ht="35.25">
      <c r="A351" s="18"/>
      <c r="B351" s="18"/>
      <c r="C351" s="18"/>
      <c r="D351" s="18"/>
      <c r="E351" s="18"/>
      <c r="F351" s="20"/>
      <c r="G351" s="20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1:32" ht="35.25">
      <c r="A352" s="18"/>
      <c r="B352" s="18"/>
      <c r="C352" s="18"/>
      <c r="D352" s="18"/>
      <c r="E352" s="18"/>
      <c r="F352" s="20"/>
      <c r="G352" s="20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1:32" ht="35.25">
      <c r="A353" s="18"/>
      <c r="B353" s="18"/>
      <c r="C353" s="18"/>
      <c r="D353" s="18"/>
      <c r="E353" s="18"/>
      <c r="F353" s="20"/>
      <c r="G353" s="20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1:32" ht="35.25">
      <c r="A354" s="18"/>
      <c r="B354" s="18"/>
      <c r="C354" s="18"/>
      <c r="D354" s="18"/>
      <c r="E354" s="18"/>
      <c r="F354" s="20"/>
      <c r="G354" s="20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1:32" ht="35.25">
      <c r="A355" s="18"/>
      <c r="B355" s="18"/>
      <c r="C355" s="18"/>
      <c r="D355" s="18"/>
      <c r="E355" s="18"/>
      <c r="F355" s="20"/>
      <c r="G355" s="20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1:32" ht="35.25">
      <c r="A356" s="18"/>
      <c r="B356" s="18"/>
      <c r="C356" s="18"/>
      <c r="D356" s="18"/>
      <c r="E356" s="18"/>
      <c r="F356" s="20"/>
      <c r="G356" s="20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1:32" ht="35.25">
      <c r="A357" s="18"/>
      <c r="B357" s="18"/>
      <c r="C357" s="18"/>
      <c r="D357" s="18"/>
      <c r="E357" s="18"/>
      <c r="F357" s="20"/>
      <c r="G357" s="20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1:32" ht="35.25">
      <c r="A358" s="18"/>
      <c r="B358" s="18"/>
      <c r="C358" s="18"/>
      <c r="D358" s="18"/>
      <c r="E358" s="18"/>
      <c r="F358" s="20"/>
      <c r="G358" s="20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1:32" ht="35.25">
      <c r="A359" s="18"/>
      <c r="B359" s="18"/>
      <c r="C359" s="18"/>
      <c r="D359" s="18"/>
      <c r="E359" s="18"/>
      <c r="F359" s="20"/>
      <c r="G359" s="20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1:32" ht="35.25">
      <c r="A360" s="18"/>
      <c r="B360" s="18"/>
      <c r="C360" s="18"/>
      <c r="D360" s="18"/>
      <c r="E360" s="18"/>
      <c r="F360" s="20"/>
      <c r="G360" s="20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1:32" ht="35.25">
      <c r="A361" s="18"/>
      <c r="B361" s="18"/>
      <c r="C361" s="18"/>
      <c r="D361" s="18"/>
      <c r="E361" s="18"/>
      <c r="F361" s="20"/>
      <c r="G361" s="20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1:32" ht="35.25">
      <c r="A362" s="18"/>
      <c r="B362" s="18"/>
      <c r="C362" s="18"/>
      <c r="D362" s="18"/>
      <c r="E362" s="18"/>
      <c r="F362" s="20"/>
      <c r="G362" s="20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1:32" ht="35.25">
      <c r="A363" s="18"/>
      <c r="B363" s="18"/>
      <c r="C363" s="18"/>
      <c r="D363" s="18"/>
      <c r="E363" s="18"/>
      <c r="F363" s="20"/>
      <c r="G363" s="20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1:32" ht="35.25">
      <c r="A364" s="18"/>
      <c r="B364" s="18"/>
      <c r="C364" s="18"/>
      <c r="D364" s="18"/>
      <c r="E364" s="18"/>
      <c r="F364" s="20"/>
      <c r="G364" s="20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1:32" ht="35.25">
      <c r="A365" s="18"/>
      <c r="B365" s="18"/>
      <c r="C365" s="18"/>
      <c r="D365" s="18"/>
      <c r="E365" s="18"/>
      <c r="F365" s="20"/>
      <c r="G365" s="20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1:32" ht="35.25">
      <c r="A366" s="18"/>
      <c r="B366" s="18"/>
      <c r="C366" s="18"/>
      <c r="D366" s="18"/>
      <c r="E366" s="18"/>
      <c r="F366" s="20"/>
      <c r="G366" s="20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1:32" ht="35.25">
      <c r="A367" s="18"/>
      <c r="B367" s="18"/>
      <c r="C367" s="18"/>
      <c r="D367" s="18"/>
      <c r="E367" s="18"/>
      <c r="F367" s="20"/>
      <c r="G367" s="20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1:32" ht="35.25">
      <c r="A368" s="18"/>
      <c r="B368" s="18"/>
      <c r="C368" s="18"/>
      <c r="D368" s="18"/>
      <c r="E368" s="18"/>
      <c r="F368" s="20"/>
      <c r="G368" s="20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1:32" ht="35.25">
      <c r="A369" s="18"/>
      <c r="B369" s="18"/>
      <c r="C369" s="18"/>
      <c r="D369" s="18"/>
      <c r="E369" s="18"/>
      <c r="F369" s="20"/>
      <c r="G369" s="20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1:32" ht="35.25">
      <c r="A370" s="18"/>
      <c r="B370" s="18"/>
      <c r="C370" s="18"/>
      <c r="D370" s="18"/>
      <c r="E370" s="18"/>
      <c r="F370" s="20"/>
      <c r="G370" s="20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1:32" ht="35.25">
      <c r="A371" s="18"/>
      <c r="B371" s="18"/>
      <c r="C371" s="18"/>
      <c r="D371" s="18"/>
      <c r="E371" s="18"/>
      <c r="F371" s="20"/>
      <c r="G371" s="20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1:32" ht="35.25">
      <c r="A372" s="18"/>
      <c r="B372" s="18"/>
      <c r="C372" s="18"/>
      <c r="D372" s="18"/>
      <c r="E372" s="18"/>
      <c r="F372" s="20"/>
      <c r="G372" s="20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1:32" ht="35.25">
      <c r="A373" s="18"/>
      <c r="B373" s="18"/>
      <c r="C373" s="18"/>
      <c r="D373" s="18"/>
      <c r="E373" s="18"/>
      <c r="F373" s="20"/>
      <c r="G373" s="20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1:32" ht="35.25">
      <c r="A374" s="18"/>
      <c r="B374" s="18"/>
      <c r="C374" s="18"/>
      <c r="D374" s="18"/>
      <c r="E374" s="18"/>
      <c r="F374" s="20"/>
      <c r="G374" s="20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1:32" ht="35.25">
      <c r="A375" s="18"/>
      <c r="B375" s="18"/>
      <c r="C375" s="18"/>
      <c r="D375" s="18"/>
      <c r="E375" s="18"/>
      <c r="F375" s="20"/>
      <c r="G375" s="20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1:32" ht="35.25">
      <c r="A376" s="18"/>
      <c r="B376" s="18"/>
      <c r="C376" s="18"/>
      <c r="D376" s="18"/>
      <c r="E376" s="18"/>
      <c r="F376" s="20"/>
      <c r="G376" s="20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1:32" ht="35.25">
      <c r="A377" s="18"/>
      <c r="B377" s="18"/>
      <c r="C377" s="18"/>
      <c r="D377" s="18"/>
      <c r="E377" s="18"/>
      <c r="F377" s="20"/>
      <c r="G377" s="20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1:32" ht="35.25">
      <c r="A378" s="18"/>
      <c r="B378" s="18"/>
      <c r="C378" s="18"/>
      <c r="D378" s="18"/>
      <c r="E378" s="18"/>
      <c r="F378" s="20"/>
      <c r="G378" s="20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1:32" ht="35.25">
      <c r="A379" s="18"/>
      <c r="B379" s="18"/>
      <c r="C379" s="18"/>
      <c r="D379" s="18"/>
      <c r="E379" s="18"/>
      <c r="F379" s="20"/>
      <c r="G379" s="20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1:32" ht="35.25">
      <c r="A380" s="18"/>
      <c r="B380" s="18"/>
      <c r="C380" s="18"/>
      <c r="D380" s="18"/>
      <c r="E380" s="18"/>
      <c r="F380" s="20"/>
      <c r="G380" s="20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1:32" ht="35.25">
      <c r="A381" s="18"/>
      <c r="B381" s="18"/>
      <c r="C381" s="18"/>
      <c r="D381" s="18"/>
      <c r="E381" s="18"/>
      <c r="F381" s="20"/>
      <c r="G381" s="20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1:32" ht="35.25">
      <c r="A382" s="18"/>
      <c r="B382" s="18"/>
      <c r="C382" s="18"/>
      <c r="D382" s="18"/>
      <c r="E382" s="18"/>
      <c r="F382" s="20"/>
      <c r="G382" s="20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1:32" ht="35.25">
      <c r="A383" s="18"/>
      <c r="B383" s="18"/>
      <c r="C383" s="18"/>
      <c r="D383" s="18"/>
      <c r="E383" s="18"/>
      <c r="F383" s="20"/>
      <c r="G383" s="20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1:32" ht="35.25">
      <c r="A384" s="18"/>
      <c r="B384" s="18"/>
      <c r="C384" s="18"/>
      <c r="D384" s="18"/>
      <c r="E384" s="18"/>
      <c r="F384" s="20"/>
      <c r="G384" s="20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1:32" ht="35.25">
      <c r="A385" s="18"/>
      <c r="B385" s="18"/>
      <c r="C385" s="18"/>
      <c r="D385" s="18"/>
      <c r="E385" s="18"/>
      <c r="F385" s="20"/>
      <c r="G385" s="20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1:32" ht="35.25">
      <c r="A386" s="18"/>
      <c r="B386" s="18"/>
      <c r="C386" s="18"/>
      <c r="D386" s="18"/>
      <c r="E386" s="18"/>
      <c r="F386" s="20"/>
      <c r="G386" s="20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1:32" ht="35.25">
      <c r="A387" s="18"/>
      <c r="B387" s="18"/>
      <c r="C387" s="18"/>
      <c r="D387" s="18"/>
      <c r="E387" s="18"/>
      <c r="F387" s="20"/>
      <c r="G387" s="20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1:32" ht="35.25">
      <c r="A388" s="18"/>
      <c r="B388" s="18"/>
      <c r="C388" s="18"/>
      <c r="D388" s="18"/>
      <c r="E388" s="18"/>
      <c r="F388" s="20"/>
      <c r="G388" s="20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1:32" ht="35.25">
      <c r="A389" s="18"/>
      <c r="B389" s="18"/>
      <c r="C389" s="18"/>
      <c r="D389" s="18"/>
      <c r="E389" s="18"/>
      <c r="F389" s="20"/>
      <c r="G389" s="20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1:32" ht="35.25">
      <c r="A390" s="18"/>
      <c r="B390" s="18"/>
      <c r="C390" s="18"/>
      <c r="D390" s="18"/>
      <c r="E390" s="18"/>
      <c r="F390" s="20"/>
      <c r="G390" s="20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1:32" ht="35.25">
      <c r="A391" s="18"/>
      <c r="B391" s="18"/>
      <c r="C391" s="18"/>
      <c r="D391" s="18"/>
      <c r="E391" s="18"/>
      <c r="F391" s="20"/>
      <c r="G391" s="20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1:32" ht="35.25">
      <c r="A392" s="18"/>
      <c r="B392" s="18"/>
      <c r="C392" s="18"/>
      <c r="D392" s="18"/>
      <c r="E392" s="18"/>
      <c r="F392" s="20"/>
      <c r="G392" s="20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1:32" ht="35.25">
      <c r="A393" s="18"/>
      <c r="B393" s="18"/>
      <c r="C393" s="18"/>
      <c r="D393" s="18"/>
      <c r="E393" s="18"/>
      <c r="F393" s="20"/>
      <c r="G393" s="20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1:32" ht="35.25">
      <c r="A394" s="18"/>
      <c r="B394" s="18"/>
      <c r="C394" s="18"/>
      <c r="D394" s="18"/>
      <c r="E394" s="18"/>
      <c r="F394" s="20"/>
      <c r="G394" s="20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1:32" ht="35.25">
      <c r="A395" s="18"/>
      <c r="B395" s="18"/>
      <c r="C395" s="18"/>
      <c r="D395" s="18"/>
      <c r="E395" s="18"/>
      <c r="F395" s="20"/>
      <c r="G395" s="20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1:32" ht="35.25">
      <c r="A396" s="18"/>
      <c r="B396" s="18"/>
      <c r="C396" s="18"/>
      <c r="D396" s="18"/>
      <c r="E396" s="18"/>
      <c r="F396" s="20"/>
      <c r="G396" s="20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1:32" ht="35.25">
      <c r="A397" s="18"/>
      <c r="B397" s="18"/>
      <c r="C397" s="18"/>
      <c r="D397" s="18"/>
      <c r="E397" s="18"/>
      <c r="F397" s="20"/>
      <c r="G397" s="20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1:32" ht="35.25">
      <c r="A398" s="18"/>
      <c r="B398" s="18"/>
      <c r="C398" s="18"/>
      <c r="D398" s="18"/>
      <c r="E398" s="18"/>
      <c r="F398" s="20"/>
      <c r="G398" s="20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1:32" ht="35.25">
      <c r="A399" s="18"/>
      <c r="B399" s="18"/>
      <c r="C399" s="18"/>
      <c r="D399" s="18"/>
      <c r="E399" s="18"/>
      <c r="F399" s="20"/>
      <c r="G399" s="20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1:32" ht="35.25">
      <c r="A400" s="18"/>
      <c r="B400" s="18"/>
      <c r="C400" s="18"/>
      <c r="D400" s="18"/>
      <c r="E400" s="18"/>
      <c r="F400" s="20"/>
      <c r="G400" s="20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1:32" ht="35.25">
      <c r="A401" s="18"/>
      <c r="B401" s="18"/>
      <c r="C401" s="18"/>
      <c r="D401" s="18"/>
      <c r="E401" s="18"/>
      <c r="F401" s="20"/>
      <c r="G401" s="20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1:32" ht="35.25">
      <c r="A402" s="18"/>
      <c r="B402" s="18"/>
      <c r="C402" s="18"/>
      <c r="D402" s="18"/>
      <c r="E402" s="18"/>
      <c r="F402" s="20"/>
      <c r="G402" s="20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1:32" ht="35.25">
      <c r="A403" s="18"/>
      <c r="B403" s="18"/>
      <c r="C403" s="18"/>
      <c r="D403" s="18"/>
      <c r="E403" s="18"/>
      <c r="F403" s="20"/>
      <c r="G403" s="20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1:32" ht="35.25">
      <c r="A404" s="18"/>
      <c r="B404" s="18"/>
      <c r="C404" s="18"/>
      <c r="D404" s="18"/>
      <c r="E404" s="18"/>
      <c r="F404" s="20"/>
      <c r="G404" s="20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1:32" ht="35.25">
      <c r="A405" s="18"/>
      <c r="B405" s="18"/>
      <c r="C405" s="18"/>
      <c r="D405" s="18"/>
      <c r="E405" s="18"/>
      <c r="F405" s="20"/>
      <c r="G405" s="20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1:32" ht="35.25">
      <c r="A406" s="18"/>
      <c r="B406" s="18"/>
      <c r="C406" s="18"/>
      <c r="D406" s="18"/>
      <c r="E406" s="18"/>
      <c r="F406" s="20"/>
      <c r="G406" s="20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1:32" ht="35.25">
      <c r="A407" s="18"/>
      <c r="B407" s="18"/>
      <c r="C407" s="18"/>
      <c r="D407" s="18"/>
      <c r="E407" s="18"/>
      <c r="F407" s="20"/>
      <c r="G407" s="20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1:32" ht="35.25">
      <c r="A408" s="18"/>
      <c r="B408" s="18"/>
      <c r="C408" s="18"/>
      <c r="D408" s="18"/>
      <c r="E408" s="18"/>
      <c r="F408" s="20"/>
      <c r="G408" s="20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1:32" ht="35.25">
      <c r="A409" s="18"/>
      <c r="B409" s="18"/>
      <c r="C409" s="18"/>
      <c r="D409" s="18"/>
      <c r="E409" s="18"/>
      <c r="F409" s="20"/>
      <c r="G409" s="20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1:32" ht="35.25">
      <c r="A410" s="18"/>
      <c r="B410" s="18"/>
      <c r="C410" s="18"/>
      <c r="D410" s="18"/>
      <c r="E410" s="18"/>
      <c r="F410" s="20"/>
      <c r="G410" s="20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1:32" ht="35.25">
      <c r="A411" s="18"/>
      <c r="B411" s="18"/>
      <c r="C411" s="18"/>
      <c r="D411" s="18"/>
      <c r="E411" s="18"/>
      <c r="F411" s="20"/>
      <c r="G411" s="20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1:32" ht="35.25">
      <c r="A412" s="18"/>
      <c r="B412" s="18"/>
      <c r="C412" s="18"/>
      <c r="D412" s="18"/>
      <c r="E412" s="18"/>
      <c r="F412" s="20"/>
      <c r="G412" s="20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1:32" ht="35.25">
      <c r="A413" s="18"/>
      <c r="B413" s="18"/>
      <c r="C413" s="18"/>
      <c r="D413" s="18"/>
      <c r="E413" s="18"/>
      <c r="F413" s="20"/>
      <c r="G413" s="20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1:32" ht="35.25">
      <c r="A414" s="18"/>
      <c r="B414" s="18"/>
      <c r="C414" s="18"/>
      <c r="D414" s="18"/>
      <c r="E414" s="18"/>
      <c r="F414" s="20"/>
      <c r="G414" s="20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1:32" ht="35.25">
      <c r="A415" s="18"/>
      <c r="B415" s="18"/>
      <c r="C415" s="18"/>
      <c r="D415" s="18"/>
      <c r="E415" s="18"/>
      <c r="F415" s="20"/>
      <c r="G415" s="20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1:32" ht="35.25">
      <c r="A416" s="18"/>
      <c r="B416" s="18"/>
      <c r="C416" s="18"/>
      <c r="D416" s="18"/>
      <c r="E416" s="18"/>
      <c r="F416" s="20"/>
      <c r="G416" s="20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1:32" ht="35.25">
      <c r="A417" s="18"/>
      <c r="B417" s="18"/>
      <c r="C417" s="18"/>
      <c r="D417" s="18"/>
      <c r="E417" s="18"/>
      <c r="F417" s="20"/>
      <c r="G417" s="20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1:32" ht="35.25">
      <c r="A418" s="18"/>
      <c r="B418" s="18"/>
      <c r="C418" s="18"/>
      <c r="D418" s="18"/>
      <c r="E418" s="18"/>
      <c r="F418" s="20"/>
      <c r="G418" s="20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1:32" ht="35.25">
      <c r="A419" s="18"/>
      <c r="B419" s="18"/>
      <c r="C419" s="18"/>
      <c r="D419" s="18"/>
      <c r="E419" s="18"/>
      <c r="F419" s="20"/>
      <c r="G419" s="20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1:32" ht="35.25">
      <c r="A420" s="18"/>
      <c r="B420" s="18"/>
      <c r="C420" s="18"/>
      <c r="D420" s="18"/>
      <c r="E420" s="18"/>
      <c r="F420" s="20"/>
      <c r="G420" s="20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1:32" ht="35.25">
      <c r="A421" s="18"/>
      <c r="B421" s="18"/>
      <c r="C421" s="18"/>
      <c r="D421" s="18"/>
      <c r="E421" s="18"/>
      <c r="F421" s="20"/>
      <c r="G421" s="20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1:32" ht="35.25">
      <c r="A422" s="18"/>
      <c r="B422" s="18"/>
      <c r="C422" s="18"/>
      <c r="D422" s="18"/>
      <c r="E422" s="18"/>
      <c r="F422" s="20"/>
      <c r="G422" s="20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1:32" ht="35.25">
      <c r="A423" s="18"/>
      <c r="B423" s="18"/>
      <c r="C423" s="18"/>
      <c r="D423" s="18"/>
      <c r="E423" s="18"/>
      <c r="F423" s="20"/>
      <c r="G423" s="20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1:32" ht="35.25">
      <c r="A424" s="18"/>
      <c r="B424" s="18"/>
      <c r="C424" s="18"/>
      <c r="D424" s="18"/>
      <c r="E424" s="18"/>
      <c r="F424" s="20"/>
      <c r="G424" s="20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1:32" ht="35.25">
      <c r="A425" s="18"/>
      <c r="B425" s="18"/>
      <c r="C425" s="18"/>
      <c r="D425" s="18"/>
      <c r="E425" s="18"/>
      <c r="F425" s="20"/>
      <c r="G425" s="20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1:32" ht="35.25">
      <c r="A426" s="18"/>
      <c r="B426" s="18"/>
      <c r="C426" s="18"/>
      <c r="D426" s="18"/>
      <c r="E426" s="18"/>
      <c r="F426" s="20"/>
      <c r="G426" s="20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1:32" ht="35.25">
      <c r="A427" s="18"/>
      <c r="B427" s="18"/>
      <c r="C427" s="18"/>
      <c r="D427" s="18"/>
      <c r="E427" s="18"/>
      <c r="F427" s="20"/>
      <c r="G427" s="20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1:32" ht="35.25">
      <c r="A428" s="18"/>
      <c r="B428" s="18"/>
      <c r="C428" s="18"/>
      <c r="D428" s="18"/>
      <c r="E428" s="18"/>
      <c r="F428" s="20"/>
      <c r="G428" s="20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1:32" ht="35.25">
      <c r="A429" s="18"/>
      <c r="B429" s="18"/>
      <c r="C429" s="18"/>
      <c r="D429" s="18"/>
      <c r="E429" s="18"/>
      <c r="F429" s="20"/>
      <c r="G429" s="20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1:32" ht="35.25">
      <c r="A430" s="18"/>
      <c r="B430" s="18"/>
      <c r="C430" s="18"/>
      <c r="D430" s="18"/>
      <c r="E430" s="18"/>
      <c r="F430" s="20"/>
      <c r="G430" s="20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1:32" ht="35.25">
      <c r="A431" s="18"/>
      <c r="B431" s="18"/>
      <c r="C431" s="18"/>
      <c r="D431" s="18"/>
      <c r="E431" s="18"/>
      <c r="F431" s="20"/>
      <c r="G431" s="20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1:32" ht="35.25">
      <c r="A432" s="18"/>
      <c r="B432" s="18"/>
      <c r="C432" s="18"/>
      <c r="D432" s="18"/>
      <c r="E432" s="18"/>
      <c r="F432" s="20"/>
      <c r="G432" s="20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1:32" ht="35.25">
      <c r="A433" s="18"/>
      <c r="B433" s="18"/>
      <c r="C433" s="18"/>
      <c r="D433" s="18"/>
      <c r="E433" s="18"/>
      <c r="F433" s="20"/>
      <c r="G433" s="20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1:32" ht="35.25">
      <c r="A434" s="18"/>
      <c r="B434" s="18"/>
      <c r="C434" s="18"/>
      <c r="D434" s="18"/>
      <c r="E434" s="18"/>
      <c r="F434" s="20"/>
      <c r="G434" s="20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1:32" ht="35.25">
      <c r="A435" s="18"/>
      <c r="B435" s="18"/>
      <c r="C435" s="18"/>
      <c r="D435" s="18"/>
      <c r="E435" s="18"/>
      <c r="F435" s="20"/>
      <c r="G435" s="20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1:32" ht="35.25">
      <c r="A436" s="18"/>
      <c r="B436" s="18"/>
      <c r="C436" s="18"/>
      <c r="D436" s="18"/>
      <c r="E436" s="18"/>
      <c r="F436" s="20"/>
      <c r="G436" s="20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1:32" ht="35.25">
      <c r="A437" s="18"/>
      <c r="B437" s="18"/>
      <c r="C437" s="18"/>
      <c r="D437" s="18"/>
      <c r="E437" s="18"/>
      <c r="F437" s="20"/>
      <c r="G437" s="20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1:32" ht="35.25">
      <c r="A438" s="18"/>
      <c r="B438" s="18"/>
      <c r="C438" s="18"/>
      <c r="D438" s="18"/>
      <c r="E438" s="18"/>
      <c r="F438" s="20"/>
      <c r="G438" s="20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1:32" ht="35.25">
      <c r="A439" s="18"/>
      <c r="B439" s="18"/>
      <c r="C439" s="18"/>
      <c r="D439" s="18"/>
      <c r="E439" s="18"/>
      <c r="F439" s="20"/>
      <c r="G439" s="20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1:32" ht="35.25">
      <c r="A440" s="18"/>
      <c r="B440" s="18"/>
      <c r="C440" s="18"/>
      <c r="D440" s="18"/>
      <c r="E440" s="18"/>
      <c r="F440" s="20"/>
      <c r="G440" s="20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1:32" ht="35.25">
      <c r="A441" s="18"/>
      <c r="B441" s="18"/>
      <c r="C441" s="18"/>
      <c r="D441" s="18"/>
      <c r="E441" s="18"/>
      <c r="F441" s="20"/>
      <c r="G441" s="20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1:32" ht="35.25">
      <c r="A442" s="18"/>
      <c r="B442" s="18"/>
      <c r="C442" s="18"/>
      <c r="D442" s="18"/>
      <c r="E442" s="18"/>
      <c r="F442" s="20"/>
      <c r="G442" s="20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1:32" ht="35.25">
      <c r="A443" s="18"/>
      <c r="B443" s="18"/>
      <c r="C443" s="18"/>
      <c r="D443" s="18"/>
      <c r="E443" s="18"/>
      <c r="F443" s="20"/>
      <c r="G443" s="20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1:32" ht="35.25">
      <c r="A444" s="18"/>
      <c r="B444" s="18"/>
      <c r="C444" s="18"/>
      <c r="D444" s="18"/>
      <c r="E444" s="18"/>
      <c r="F444" s="20"/>
      <c r="G444" s="20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1:32" ht="35.25">
      <c r="A445" s="18"/>
      <c r="B445" s="18"/>
      <c r="C445" s="18"/>
      <c r="D445" s="18"/>
      <c r="E445" s="18"/>
      <c r="F445" s="20"/>
      <c r="G445" s="20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  <row r="446" spans="1:32" ht="35.25">
      <c r="A446" s="18"/>
      <c r="B446" s="18"/>
      <c r="C446" s="18"/>
      <c r="D446" s="18"/>
      <c r="E446" s="18"/>
      <c r="F446" s="20"/>
      <c r="G446" s="20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</row>
    <row r="447" spans="1:32" ht="35.25">
      <c r="A447" s="18"/>
      <c r="B447" s="18"/>
      <c r="C447" s="18"/>
      <c r="D447" s="18"/>
      <c r="E447" s="18"/>
      <c r="F447" s="20"/>
      <c r="G447" s="20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</row>
    <row r="448" spans="1:32" ht="35.25">
      <c r="A448" s="18"/>
      <c r="B448" s="18"/>
      <c r="C448" s="18"/>
      <c r="D448" s="18"/>
      <c r="E448" s="18"/>
      <c r="F448" s="20"/>
      <c r="G448" s="20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</row>
    <row r="449" spans="1:32" ht="35.25">
      <c r="A449" s="18"/>
      <c r="B449" s="18"/>
      <c r="C449" s="18"/>
      <c r="D449" s="18"/>
      <c r="E449" s="18"/>
      <c r="F449" s="20"/>
      <c r="G449" s="20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</row>
    <row r="450" spans="1:32" ht="35.25">
      <c r="A450" s="18"/>
      <c r="B450" s="18"/>
      <c r="C450" s="18"/>
      <c r="D450" s="18"/>
      <c r="E450" s="18"/>
      <c r="F450" s="20"/>
      <c r="G450" s="20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</row>
    <row r="451" spans="1:32" ht="35.25">
      <c r="A451" s="18"/>
      <c r="B451" s="18"/>
      <c r="C451" s="18"/>
      <c r="D451" s="18"/>
      <c r="E451" s="18"/>
      <c r="F451" s="20"/>
      <c r="G451" s="20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</row>
    <row r="452" spans="1:32" ht="35.25">
      <c r="A452" s="18"/>
      <c r="B452" s="18"/>
      <c r="C452" s="18"/>
      <c r="D452" s="18"/>
      <c r="E452" s="18"/>
      <c r="F452" s="20"/>
      <c r="G452" s="20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</row>
    <row r="453" spans="1:32" ht="35.25">
      <c r="A453" s="18"/>
      <c r="B453" s="18"/>
      <c r="C453" s="18"/>
      <c r="D453" s="18"/>
      <c r="E453" s="18"/>
      <c r="F453" s="20"/>
      <c r="G453" s="20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</row>
    <row r="454" spans="1:32" ht="35.25">
      <c r="A454" s="18"/>
      <c r="B454" s="18"/>
      <c r="C454" s="18"/>
      <c r="D454" s="18"/>
      <c r="E454" s="18"/>
      <c r="F454" s="20"/>
      <c r="G454" s="20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</row>
    <row r="455" spans="1:32" ht="35.25">
      <c r="A455" s="18"/>
      <c r="B455" s="18"/>
      <c r="C455" s="18"/>
      <c r="D455" s="18"/>
      <c r="E455" s="18"/>
      <c r="F455" s="20"/>
      <c r="G455" s="20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</row>
    <row r="456" spans="1:32" ht="35.25">
      <c r="A456" s="18"/>
      <c r="B456" s="18"/>
      <c r="C456" s="18"/>
      <c r="D456" s="18"/>
      <c r="E456" s="18"/>
      <c r="F456" s="20"/>
      <c r="G456" s="20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</row>
    <row r="457" spans="1:32" ht="35.25">
      <c r="A457" s="18"/>
      <c r="B457" s="18"/>
      <c r="C457" s="18"/>
      <c r="D457" s="18"/>
      <c r="E457" s="18"/>
      <c r="F457" s="20"/>
      <c r="G457" s="20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</row>
    <row r="458" spans="1:32" ht="35.25">
      <c r="A458" s="18"/>
      <c r="B458" s="18"/>
      <c r="C458" s="18"/>
      <c r="D458" s="18"/>
      <c r="E458" s="18"/>
      <c r="F458" s="20"/>
      <c r="G458" s="20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</row>
    <row r="459" spans="1:32" ht="35.25">
      <c r="A459" s="18"/>
      <c r="B459" s="18"/>
      <c r="C459" s="18"/>
      <c r="D459" s="18"/>
      <c r="E459" s="18"/>
      <c r="F459" s="20"/>
      <c r="G459" s="20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</row>
    <row r="460" spans="1:32" ht="35.25">
      <c r="A460" s="18"/>
      <c r="B460" s="18"/>
      <c r="C460" s="18"/>
      <c r="D460" s="18"/>
      <c r="E460" s="18"/>
      <c r="F460" s="20"/>
      <c r="G460" s="20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</row>
    <row r="461" spans="1:32" ht="35.25">
      <c r="A461" s="18"/>
      <c r="B461" s="18"/>
      <c r="C461" s="18"/>
      <c r="D461" s="18"/>
      <c r="E461" s="18"/>
      <c r="F461" s="20"/>
      <c r="G461" s="20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</row>
    <row r="462" spans="1:32" ht="35.25">
      <c r="A462" s="18"/>
      <c r="B462" s="18"/>
      <c r="C462" s="18"/>
      <c r="D462" s="18"/>
      <c r="E462" s="18"/>
      <c r="F462" s="20"/>
      <c r="G462" s="20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</row>
    <row r="463" spans="1:32" ht="35.25">
      <c r="A463" s="18"/>
      <c r="B463" s="18"/>
      <c r="C463" s="18"/>
      <c r="D463" s="18"/>
      <c r="E463" s="18"/>
      <c r="F463" s="20"/>
      <c r="G463" s="20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</row>
    <row r="464" spans="1:32" ht="35.25">
      <c r="A464" s="18"/>
      <c r="B464" s="18"/>
      <c r="C464" s="18"/>
      <c r="D464" s="18"/>
      <c r="E464" s="18"/>
      <c r="F464" s="20"/>
      <c r="G464" s="20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</row>
    <row r="465" spans="1:32" ht="35.25">
      <c r="A465" s="18"/>
      <c r="B465" s="18"/>
      <c r="C465" s="18"/>
      <c r="D465" s="18"/>
      <c r="E465" s="18"/>
      <c r="F465" s="20"/>
      <c r="G465" s="20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</row>
    <row r="466" spans="1:32" ht="35.25">
      <c r="A466" s="18"/>
      <c r="B466" s="18"/>
      <c r="C466" s="18"/>
      <c r="D466" s="18"/>
      <c r="E466" s="18"/>
      <c r="F466" s="20"/>
      <c r="G466" s="20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</row>
    <row r="467" spans="1:32" ht="35.25">
      <c r="A467" s="18"/>
      <c r="B467" s="18"/>
      <c r="C467" s="18"/>
      <c r="D467" s="18"/>
      <c r="E467" s="18"/>
      <c r="F467" s="20"/>
      <c r="G467" s="20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</row>
    <row r="468" spans="1:32" ht="35.25">
      <c r="A468" s="18"/>
      <c r="B468" s="18"/>
      <c r="C468" s="18"/>
      <c r="D468" s="18"/>
      <c r="E468" s="18"/>
      <c r="F468" s="20"/>
      <c r="G468" s="20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</row>
    <row r="469" spans="1:32" ht="35.25">
      <c r="A469" s="18"/>
      <c r="B469" s="18"/>
      <c r="C469" s="18"/>
      <c r="D469" s="18"/>
      <c r="E469" s="18"/>
      <c r="F469" s="20"/>
      <c r="G469" s="20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</row>
    <row r="470" spans="1:32" ht="35.25">
      <c r="A470" s="18"/>
      <c r="B470" s="18"/>
      <c r="C470" s="18"/>
      <c r="D470" s="18"/>
      <c r="E470" s="18"/>
      <c r="F470" s="20"/>
      <c r="G470" s="20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</row>
    <row r="471" spans="1:32" ht="35.25">
      <c r="A471" s="18"/>
      <c r="B471" s="18"/>
      <c r="C471" s="18"/>
      <c r="D471" s="18"/>
      <c r="E471" s="18"/>
      <c r="F471" s="20"/>
      <c r="G471" s="20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</row>
    <row r="472" spans="1:32" ht="35.25">
      <c r="A472" s="18"/>
      <c r="B472" s="18"/>
      <c r="C472" s="18"/>
      <c r="D472" s="18"/>
      <c r="E472" s="18"/>
      <c r="F472" s="20"/>
      <c r="G472" s="20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</row>
    <row r="473" spans="1:32" ht="35.25">
      <c r="A473" s="18"/>
      <c r="B473" s="18"/>
      <c r="C473" s="18"/>
      <c r="D473" s="18"/>
      <c r="E473" s="18"/>
      <c r="F473" s="20"/>
      <c r="G473" s="20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</row>
    <row r="474" spans="1:32" ht="35.25">
      <c r="A474" s="18"/>
      <c r="B474" s="18"/>
      <c r="C474" s="18"/>
      <c r="D474" s="18"/>
      <c r="E474" s="18"/>
      <c r="F474" s="20"/>
      <c r="G474" s="20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</row>
    <row r="475" spans="1:32" ht="35.25">
      <c r="A475" s="18"/>
      <c r="B475" s="18"/>
      <c r="C475" s="18"/>
      <c r="D475" s="18"/>
      <c r="E475" s="18"/>
      <c r="F475" s="20"/>
      <c r="G475" s="20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</row>
    <row r="476" spans="1:32" ht="35.25">
      <c r="A476" s="18"/>
      <c r="B476" s="18"/>
      <c r="C476" s="18"/>
      <c r="D476" s="18"/>
      <c r="E476" s="18"/>
      <c r="F476" s="20"/>
      <c r="G476" s="20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</row>
    <row r="477" spans="1:32" ht="35.25">
      <c r="A477" s="18"/>
      <c r="B477" s="18"/>
      <c r="C477" s="18"/>
      <c r="D477" s="18"/>
      <c r="E477" s="18"/>
      <c r="F477" s="20"/>
      <c r="G477" s="20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</row>
    <row r="478" spans="1:32" ht="35.25">
      <c r="A478" s="18"/>
      <c r="B478" s="18"/>
      <c r="C478" s="18"/>
      <c r="D478" s="18"/>
      <c r="E478" s="18"/>
      <c r="F478" s="20"/>
      <c r="G478" s="20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</row>
    <row r="479" spans="1:32" ht="35.25">
      <c r="A479" s="18"/>
      <c r="B479" s="18"/>
      <c r="C479" s="18"/>
      <c r="D479" s="18"/>
      <c r="E479" s="18"/>
      <c r="F479" s="20"/>
      <c r="G479" s="20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</row>
    <row r="480" spans="1:32" ht="35.25">
      <c r="A480" s="18"/>
      <c r="B480" s="18"/>
      <c r="C480" s="18"/>
      <c r="D480" s="18"/>
      <c r="E480" s="18"/>
      <c r="F480" s="20"/>
      <c r="G480" s="20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</row>
    <row r="481" spans="1:32" ht="35.25">
      <c r="A481" s="18"/>
      <c r="B481" s="18"/>
      <c r="C481" s="18"/>
      <c r="D481" s="18"/>
      <c r="E481" s="18"/>
      <c r="F481" s="20"/>
      <c r="G481" s="20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</row>
    <row r="482" spans="1:32" ht="35.25">
      <c r="A482" s="18"/>
      <c r="B482" s="18"/>
      <c r="C482" s="18"/>
      <c r="D482" s="18"/>
      <c r="E482" s="18"/>
      <c r="F482" s="20"/>
      <c r="G482" s="20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</row>
    <row r="483" spans="1:32" ht="35.25">
      <c r="A483" s="18"/>
      <c r="B483" s="18"/>
      <c r="C483" s="18"/>
      <c r="D483" s="18"/>
      <c r="E483" s="18"/>
      <c r="F483" s="20"/>
      <c r="G483" s="20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</row>
    <row r="484" spans="1:32" ht="35.25">
      <c r="A484" s="18"/>
      <c r="B484" s="18"/>
      <c r="C484" s="18"/>
      <c r="D484" s="18"/>
      <c r="E484" s="18"/>
      <c r="F484" s="20"/>
      <c r="G484" s="20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</row>
    <row r="485" spans="1:32" ht="35.25">
      <c r="A485" s="18"/>
      <c r="B485" s="18"/>
      <c r="C485" s="18"/>
      <c r="D485" s="18"/>
      <c r="E485" s="18"/>
      <c r="F485" s="20"/>
      <c r="G485" s="20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</row>
    <row r="486" spans="1:32" ht="35.25">
      <c r="A486" s="18"/>
      <c r="B486" s="18"/>
      <c r="C486" s="18"/>
      <c r="D486" s="18"/>
      <c r="E486" s="18"/>
      <c r="F486" s="20"/>
      <c r="G486" s="20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</row>
    <row r="487" spans="1:32" ht="35.25">
      <c r="A487" s="18"/>
      <c r="B487" s="18"/>
      <c r="C487" s="18"/>
      <c r="D487" s="18"/>
      <c r="E487" s="18"/>
      <c r="F487" s="20"/>
      <c r="G487" s="20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</row>
    <row r="488" spans="1:32" ht="35.25">
      <c r="A488" s="18"/>
      <c r="B488" s="18"/>
      <c r="C488" s="18"/>
      <c r="D488" s="18"/>
      <c r="E488" s="18"/>
      <c r="F488" s="20"/>
      <c r="G488" s="20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</row>
    <row r="489" spans="1:32" ht="35.25">
      <c r="A489" s="18"/>
      <c r="B489" s="18"/>
      <c r="C489" s="18"/>
      <c r="D489" s="18"/>
      <c r="E489" s="18"/>
      <c r="F489" s="20"/>
      <c r="G489" s="20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</row>
    <row r="490" spans="1:32" ht="35.25">
      <c r="A490" s="18"/>
      <c r="B490" s="18"/>
      <c r="C490" s="18"/>
      <c r="D490" s="18"/>
      <c r="E490" s="18"/>
      <c r="F490" s="20"/>
      <c r="G490" s="20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</row>
    <row r="491" spans="1:32" ht="35.25">
      <c r="A491" s="18"/>
      <c r="B491" s="18"/>
      <c r="C491" s="18"/>
      <c r="D491" s="18"/>
      <c r="E491" s="18"/>
      <c r="F491" s="20"/>
      <c r="G491" s="20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</row>
    <row r="492" spans="1:32" ht="35.25">
      <c r="A492" s="18"/>
      <c r="B492" s="18"/>
      <c r="C492" s="18"/>
      <c r="D492" s="18"/>
      <c r="E492" s="18"/>
      <c r="F492" s="20"/>
      <c r="G492" s="20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</row>
    <row r="493" spans="1:32" ht="35.25">
      <c r="A493" s="18"/>
      <c r="B493" s="18"/>
      <c r="C493" s="18"/>
      <c r="D493" s="18"/>
      <c r="E493" s="18"/>
      <c r="F493" s="20"/>
      <c r="G493" s="20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</row>
    <row r="494" spans="1:32" ht="35.25">
      <c r="A494" s="18"/>
      <c r="B494" s="18"/>
      <c r="C494" s="18"/>
      <c r="D494" s="18"/>
      <c r="E494" s="18"/>
      <c r="F494" s="20"/>
      <c r="G494" s="20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</row>
    <row r="495" spans="1:32" ht="35.25">
      <c r="A495" s="18"/>
      <c r="B495" s="18"/>
      <c r="C495" s="18"/>
      <c r="D495" s="18"/>
      <c r="E495" s="18"/>
      <c r="F495" s="20"/>
      <c r="G495" s="20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</row>
    <row r="496" spans="1:32" ht="35.25">
      <c r="A496" s="18"/>
      <c r="B496" s="18"/>
      <c r="C496" s="18"/>
      <c r="D496" s="18"/>
      <c r="E496" s="18"/>
      <c r="F496" s="20"/>
      <c r="G496" s="20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</row>
    <row r="497" spans="1:32" ht="35.25">
      <c r="A497" s="18"/>
      <c r="B497" s="18"/>
      <c r="C497" s="18"/>
      <c r="D497" s="18"/>
      <c r="E497" s="18"/>
      <c r="F497" s="20"/>
      <c r="G497" s="20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</row>
    <row r="498" spans="1:32" ht="35.25">
      <c r="A498" s="18"/>
      <c r="B498" s="18"/>
      <c r="C498" s="18"/>
      <c r="D498" s="18"/>
      <c r="E498" s="18"/>
      <c r="F498" s="20"/>
      <c r="G498" s="20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</row>
    <row r="499" spans="1:32" ht="35.25">
      <c r="A499" s="18"/>
      <c r="B499" s="18"/>
      <c r="C499" s="18"/>
      <c r="D499" s="18"/>
      <c r="E499" s="18"/>
      <c r="F499" s="20"/>
      <c r="G499" s="20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</row>
    <row r="500" spans="1:32" ht="35.25">
      <c r="A500" s="18"/>
      <c r="B500" s="18"/>
      <c r="C500" s="18"/>
      <c r="D500" s="18"/>
      <c r="E500" s="18"/>
      <c r="F500" s="20"/>
      <c r="G500" s="20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</row>
    <row r="501" spans="1:32" ht="35.25">
      <c r="A501" s="18"/>
      <c r="B501" s="18"/>
      <c r="C501" s="18"/>
      <c r="D501" s="18"/>
      <c r="E501" s="18"/>
      <c r="F501" s="20"/>
      <c r="G501" s="20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</row>
    <row r="502" spans="1:32" ht="35.25">
      <c r="A502" s="18"/>
      <c r="B502" s="18"/>
      <c r="C502" s="18"/>
      <c r="D502" s="18"/>
      <c r="E502" s="18"/>
      <c r="F502" s="20"/>
      <c r="G502" s="20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</row>
    <row r="503" spans="1:32" ht="35.25">
      <c r="A503" s="18"/>
      <c r="B503" s="18"/>
      <c r="C503" s="18"/>
      <c r="D503" s="18"/>
      <c r="E503" s="18"/>
      <c r="F503" s="20"/>
      <c r="G503" s="20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</row>
    <row r="504" spans="1:32" ht="35.25">
      <c r="A504" s="18"/>
      <c r="B504" s="18"/>
      <c r="C504" s="18"/>
      <c r="D504" s="18"/>
      <c r="E504" s="18"/>
      <c r="F504" s="20"/>
      <c r="G504" s="20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</row>
    <row r="505" spans="1:32" ht="35.25">
      <c r="A505" s="18"/>
      <c r="B505" s="18"/>
      <c r="C505" s="18"/>
      <c r="D505" s="18"/>
      <c r="E505" s="18"/>
      <c r="F505" s="20"/>
      <c r="G505" s="20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</row>
    <row r="506" spans="1:32" ht="35.25">
      <c r="A506" s="18"/>
      <c r="B506" s="18"/>
      <c r="C506" s="18"/>
      <c r="D506" s="18"/>
      <c r="E506" s="18"/>
      <c r="F506" s="20"/>
      <c r="G506" s="20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</row>
    <row r="507" spans="1:32" ht="35.25">
      <c r="A507" s="18"/>
      <c r="B507" s="18"/>
      <c r="C507" s="18"/>
      <c r="D507" s="18"/>
      <c r="E507" s="18"/>
      <c r="F507" s="20"/>
      <c r="G507" s="20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</row>
    <row r="508" spans="1:32" ht="35.25">
      <c r="A508" s="18"/>
      <c r="B508" s="18"/>
      <c r="C508" s="18"/>
      <c r="D508" s="18"/>
      <c r="E508" s="18"/>
      <c r="F508" s="20"/>
      <c r="G508" s="20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</row>
    <row r="509" spans="1:32" ht="35.25">
      <c r="A509" s="18"/>
      <c r="B509" s="18"/>
      <c r="C509" s="18"/>
      <c r="D509" s="18"/>
      <c r="E509" s="18"/>
      <c r="F509" s="20"/>
      <c r="G509" s="20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</row>
    <row r="510" spans="1:32" ht="35.25">
      <c r="A510" s="18"/>
      <c r="B510" s="18"/>
      <c r="C510" s="18"/>
      <c r="D510" s="18"/>
      <c r="E510" s="18"/>
      <c r="F510" s="20"/>
      <c r="G510" s="20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</row>
    <row r="511" spans="1:32" ht="35.25">
      <c r="A511" s="18"/>
      <c r="B511" s="18"/>
      <c r="C511" s="18"/>
      <c r="D511" s="18"/>
      <c r="E511" s="18"/>
      <c r="F511" s="20"/>
      <c r="G511" s="20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</row>
    <row r="512" spans="1:32" ht="35.25">
      <c r="A512" s="18"/>
      <c r="B512" s="18"/>
      <c r="C512" s="18"/>
      <c r="D512" s="18"/>
      <c r="E512" s="18"/>
      <c r="F512" s="20"/>
      <c r="G512" s="20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</row>
    <row r="513" spans="1:32" ht="35.25">
      <c r="A513" s="18"/>
      <c r="B513" s="18"/>
      <c r="C513" s="18"/>
      <c r="D513" s="18"/>
      <c r="E513" s="18"/>
      <c r="F513" s="20"/>
      <c r="G513" s="20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</row>
    <row r="514" spans="1:32" ht="35.25">
      <c r="A514" s="18"/>
      <c r="B514" s="18"/>
      <c r="C514" s="18"/>
      <c r="D514" s="18"/>
      <c r="E514" s="18"/>
      <c r="F514" s="20"/>
      <c r="G514" s="20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</row>
    <row r="515" spans="1:32" ht="35.25">
      <c r="A515" s="18"/>
      <c r="B515" s="18"/>
      <c r="C515" s="18"/>
      <c r="D515" s="18"/>
      <c r="E515" s="18"/>
      <c r="F515" s="20"/>
      <c r="G515" s="20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</row>
    <row r="516" spans="1:32" ht="35.25">
      <c r="A516" s="18"/>
      <c r="B516" s="18"/>
      <c r="C516" s="18"/>
      <c r="D516" s="18"/>
      <c r="E516" s="18"/>
      <c r="F516" s="20"/>
      <c r="G516" s="20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</row>
    <row r="517" spans="1:32" ht="35.25">
      <c r="A517" s="18"/>
      <c r="B517" s="18"/>
      <c r="C517" s="18"/>
      <c r="D517" s="18"/>
      <c r="E517" s="18"/>
      <c r="F517" s="20"/>
      <c r="G517" s="20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</row>
    <row r="518" spans="1:32" ht="35.25">
      <c r="A518" s="18"/>
      <c r="B518" s="18"/>
      <c r="C518" s="18"/>
      <c r="D518" s="18"/>
      <c r="E518" s="18"/>
      <c r="F518" s="20"/>
      <c r="G518" s="20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</row>
    <row r="519" spans="1:32" ht="35.25">
      <c r="A519" s="18"/>
      <c r="B519" s="18"/>
      <c r="C519" s="18"/>
      <c r="D519" s="18"/>
      <c r="E519" s="18"/>
      <c r="F519" s="20"/>
      <c r="G519" s="20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</row>
    <row r="520" spans="1:32" ht="35.25">
      <c r="A520" s="18"/>
      <c r="B520" s="18"/>
      <c r="C520" s="18"/>
      <c r="D520" s="18"/>
      <c r="E520" s="18"/>
      <c r="F520" s="20"/>
      <c r="G520" s="20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</row>
    <row r="521" spans="1:32" ht="35.25">
      <c r="A521" s="18"/>
      <c r="B521" s="18"/>
      <c r="C521" s="18"/>
      <c r="D521" s="18"/>
      <c r="E521" s="18"/>
      <c r="F521" s="20"/>
      <c r="G521" s="20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</row>
    <row r="522" spans="1:32" ht="35.25">
      <c r="A522" s="18"/>
      <c r="B522" s="18"/>
      <c r="C522" s="18"/>
      <c r="D522" s="18"/>
      <c r="E522" s="18"/>
      <c r="F522" s="20"/>
      <c r="G522" s="20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</row>
    <row r="523" spans="1:32" ht="35.25">
      <c r="A523" s="18"/>
      <c r="B523" s="18"/>
      <c r="C523" s="18"/>
      <c r="D523" s="18"/>
      <c r="E523" s="18"/>
      <c r="F523" s="20"/>
      <c r="G523" s="20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</row>
    <row r="524" spans="1:32" ht="35.25">
      <c r="A524" s="18"/>
      <c r="B524" s="18"/>
      <c r="C524" s="18"/>
      <c r="D524" s="18"/>
      <c r="E524" s="18"/>
      <c r="F524" s="20"/>
      <c r="G524" s="20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</row>
    <row r="525" spans="1:32" ht="35.25">
      <c r="A525" s="18"/>
      <c r="B525" s="18"/>
      <c r="C525" s="18"/>
      <c r="D525" s="18"/>
      <c r="E525" s="18"/>
      <c r="F525" s="20"/>
      <c r="G525" s="20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</row>
    <row r="526" spans="1:32" ht="35.25">
      <c r="A526" s="18"/>
      <c r="B526" s="18"/>
      <c r="C526" s="18"/>
      <c r="D526" s="18"/>
      <c r="E526" s="18"/>
      <c r="F526" s="20"/>
      <c r="G526" s="20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</row>
    <row r="527" spans="1:32" ht="35.25">
      <c r="A527" s="18"/>
      <c r="B527" s="18"/>
      <c r="C527" s="18"/>
      <c r="D527" s="18"/>
      <c r="E527" s="18"/>
      <c r="F527" s="20"/>
      <c r="G527" s="20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</row>
    <row r="528" spans="1:32" ht="35.25">
      <c r="A528" s="18"/>
      <c r="B528" s="18"/>
      <c r="C528" s="18"/>
      <c r="D528" s="18"/>
      <c r="E528" s="18"/>
      <c r="F528" s="20"/>
      <c r="G528" s="20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</row>
    <row r="529" spans="1:32" ht="35.25">
      <c r="A529" s="18"/>
      <c r="B529" s="18"/>
      <c r="C529" s="18"/>
      <c r="D529" s="18"/>
      <c r="E529" s="18"/>
      <c r="F529" s="20"/>
      <c r="G529" s="20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</row>
    <row r="530" spans="1:32" ht="35.25">
      <c r="A530" s="18"/>
      <c r="B530" s="18"/>
      <c r="C530" s="18"/>
      <c r="D530" s="18"/>
      <c r="E530" s="18"/>
      <c r="F530" s="20"/>
      <c r="G530" s="20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</row>
    <row r="531" spans="1:32" ht="35.25">
      <c r="A531" s="18"/>
      <c r="B531" s="18"/>
      <c r="C531" s="18"/>
      <c r="D531" s="18"/>
      <c r="E531" s="18"/>
      <c r="F531" s="20"/>
      <c r="G531" s="20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</row>
    <row r="532" spans="1:32" ht="35.25">
      <c r="A532" s="18"/>
      <c r="B532" s="18"/>
      <c r="C532" s="18"/>
      <c r="D532" s="18"/>
      <c r="E532" s="18"/>
      <c r="F532" s="20"/>
      <c r="G532" s="20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</row>
    <row r="533" spans="1:32" ht="35.25">
      <c r="A533" s="18"/>
      <c r="B533" s="18"/>
      <c r="C533" s="18"/>
      <c r="D533" s="18"/>
      <c r="E533" s="18"/>
      <c r="F533" s="20"/>
      <c r="G533" s="20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</row>
    <row r="534" spans="1:32" ht="35.25">
      <c r="A534" s="18"/>
      <c r="B534" s="18"/>
      <c r="C534" s="18"/>
      <c r="D534" s="18"/>
      <c r="E534" s="18"/>
      <c r="F534" s="20"/>
      <c r="G534" s="20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</row>
    <row r="535" spans="1:32" ht="35.25">
      <c r="A535" s="18"/>
      <c r="B535" s="18"/>
      <c r="C535" s="18"/>
      <c r="D535" s="18"/>
      <c r="E535" s="18"/>
      <c r="F535" s="20"/>
      <c r="G535" s="20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</row>
    <row r="536" spans="1:32" ht="35.25">
      <c r="A536" s="18"/>
      <c r="B536" s="18"/>
      <c r="C536" s="18"/>
      <c r="D536" s="18"/>
      <c r="E536" s="18"/>
      <c r="F536" s="20"/>
      <c r="G536" s="20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</row>
    <row r="537" spans="1:32" ht="35.25">
      <c r="A537" s="18"/>
      <c r="B537" s="18"/>
      <c r="C537" s="18"/>
      <c r="D537" s="18"/>
      <c r="E537" s="18"/>
      <c r="F537" s="20"/>
      <c r="G537" s="20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</row>
    <row r="538" spans="1:32" ht="35.25">
      <c r="A538" s="18"/>
      <c r="B538" s="18"/>
      <c r="C538" s="18"/>
      <c r="D538" s="18"/>
      <c r="E538" s="18"/>
      <c r="F538" s="20"/>
      <c r="G538" s="20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</row>
    <row r="539" spans="1:32" ht="35.25">
      <c r="A539" s="18"/>
      <c r="B539" s="18"/>
      <c r="C539" s="18"/>
      <c r="D539" s="18"/>
      <c r="E539" s="18"/>
      <c r="F539" s="20"/>
      <c r="G539" s="20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</row>
    <row r="540" spans="1:32" ht="35.25">
      <c r="A540" s="18"/>
      <c r="B540" s="18"/>
      <c r="C540" s="18"/>
      <c r="D540" s="18"/>
      <c r="E540" s="18"/>
      <c r="F540" s="20"/>
      <c r="G540" s="20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</row>
    <row r="541" spans="1:32" ht="35.25">
      <c r="A541" s="18"/>
      <c r="B541" s="18"/>
      <c r="C541" s="18"/>
      <c r="D541" s="18"/>
      <c r="E541" s="18"/>
      <c r="F541" s="20"/>
      <c r="G541" s="20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</row>
    <row r="542" spans="1:32" ht="35.25">
      <c r="A542" s="18"/>
      <c r="B542" s="18"/>
      <c r="C542" s="18"/>
      <c r="D542" s="18"/>
      <c r="E542" s="18"/>
      <c r="F542" s="20"/>
      <c r="G542" s="20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</row>
    <row r="543" spans="1:32" ht="35.25">
      <c r="A543" s="18"/>
      <c r="B543" s="18"/>
      <c r="C543" s="18"/>
      <c r="D543" s="18"/>
      <c r="E543" s="18"/>
      <c r="F543" s="20"/>
      <c r="G543" s="20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</row>
    <row r="544" spans="1:32" ht="35.25">
      <c r="A544" s="18"/>
      <c r="B544" s="18"/>
      <c r="C544" s="18"/>
      <c r="D544" s="18"/>
      <c r="E544" s="18"/>
      <c r="F544" s="20"/>
      <c r="G544" s="20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</row>
    <row r="545" spans="1:32" ht="35.25">
      <c r="A545" s="18"/>
      <c r="B545" s="18"/>
      <c r="C545" s="18"/>
      <c r="D545" s="18"/>
      <c r="E545" s="18"/>
      <c r="F545" s="20"/>
      <c r="G545" s="20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</row>
    <row r="546" spans="1:32" ht="35.25">
      <c r="A546" s="18"/>
      <c r="B546" s="18"/>
      <c r="C546" s="18"/>
      <c r="D546" s="18"/>
      <c r="E546" s="18"/>
      <c r="F546" s="20"/>
      <c r="G546" s="20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</row>
    <row r="547" spans="1:32" ht="35.25">
      <c r="A547" s="18"/>
      <c r="B547" s="18"/>
      <c r="C547" s="18"/>
      <c r="D547" s="18"/>
      <c r="E547" s="18"/>
      <c r="F547" s="20"/>
      <c r="G547" s="20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</row>
    <row r="548" spans="1:32" ht="35.25">
      <c r="A548" s="18"/>
      <c r="B548" s="18"/>
      <c r="C548" s="18"/>
      <c r="D548" s="18"/>
      <c r="E548" s="18"/>
      <c r="F548" s="20"/>
      <c r="G548" s="20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</row>
    <row r="549" spans="1:32" ht="35.25">
      <c r="A549" s="18"/>
      <c r="B549" s="18"/>
      <c r="C549" s="18"/>
      <c r="D549" s="18"/>
      <c r="E549" s="18"/>
      <c r="F549" s="20"/>
      <c r="G549" s="20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</row>
    <row r="550" spans="1:32" ht="35.25">
      <c r="A550" s="18"/>
      <c r="B550" s="18"/>
      <c r="C550" s="18"/>
      <c r="D550" s="18"/>
      <c r="E550" s="18"/>
      <c r="F550" s="20"/>
      <c r="G550" s="20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</row>
    <row r="551" spans="1:32" ht="35.25">
      <c r="A551" s="18"/>
      <c r="B551" s="18"/>
      <c r="C551" s="18"/>
      <c r="D551" s="18"/>
      <c r="E551" s="18"/>
      <c r="F551" s="20"/>
      <c r="G551" s="20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</row>
    <row r="552" spans="1:32" ht="35.25">
      <c r="A552" s="18"/>
      <c r="B552" s="18"/>
      <c r="C552" s="18"/>
      <c r="D552" s="18"/>
      <c r="E552" s="18"/>
      <c r="F552" s="20"/>
      <c r="G552" s="20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</row>
    <row r="553" spans="1:32" ht="35.25">
      <c r="A553" s="18"/>
      <c r="B553" s="18"/>
      <c r="C553" s="18"/>
      <c r="D553" s="18"/>
      <c r="E553" s="18"/>
      <c r="F553" s="20"/>
      <c r="G553" s="20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</row>
    <row r="554" spans="1:32" ht="35.25">
      <c r="A554" s="18"/>
      <c r="B554" s="18"/>
      <c r="C554" s="18"/>
      <c r="D554" s="18"/>
      <c r="E554" s="18"/>
      <c r="F554" s="20"/>
      <c r="G554" s="20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</row>
    <row r="555" spans="1:32" ht="35.25">
      <c r="A555" s="18"/>
      <c r="B555" s="18"/>
      <c r="C555" s="18"/>
      <c r="D555" s="18"/>
      <c r="E555" s="18"/>
      <c r="F555" s="20"/>
      <c r="G555" s="20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</row>
    <row r="556" spans="1:32" ht="35.25">
      <c r="A556" s="18"/>
      <c r="B556" s="18"/>
      <c r="C556" s="18"/>
      <c r="D556" s="18"/>
      <c r="E556" s="18"/>
      <c r="F556" s="20"/>
      <c r="G556" s="20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</row>
    <row r="557" spans="1:32" ht="35.25">
      <c r="A557" s="18"/>
      <c r="B557" s="18"/>
      <c r="C557" s="18"/>
      <c r="D557" s="18"/>
      <c r="E557" s="18"/>
      <c r="F557" s="20"/>
      <c r="G557" s="20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</row>
    <row r="558" spans="1:32" ht="35.25">
      <c r="A558" s="18"/>
      <c r="B558" s="18"/>
      <c r="C558" s="18"/>
      <c r="D558" s="18"/>
      <c r="E558" s="18"/>
      <c r="F558" s="20"/>
      <c r="G558" s="20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</row>
    <row r="559" spans="1:32" ht="35.25">
      <c r="A559" s="18"/>
      <c r="B559" s="18"/>
      <c r="C559" s="18"/>
      <c r="D559" s="18"/>
      <c r="E559" s="18"/>
      <c r="F559" s="20"/>
      <c r="G559" s="20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</row>
    <row r="560" spans="1:32" ht="35.25">
      <c r="A560" s="18"/>
      <c r="B560" s="18"/>
      <c r="C560" s="18"/>
      <c r="D560" s="18"/>
      <c r="E560" s="18"/>
      <c r="F560" s="20"/>
      <c r="G560" s="20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</row>
    <row r="561" spans="1:32" ht="35.25">
      <c r="A561" s="18"/>
      <c r="B561" s="18"/>
      <c r="C561" s="18"/>
      <c r="D561" s="18"/>
      <c r="E561" s="18"/>
      <c r="F561" s="20"/>
      <c r="G561" s="20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</row>
    <row r="562" spans="1:32" ht="35.25">
      <c r="A562" s="18"/>
      <c r="B562" s="18"/>
      <c r="C562" s="18"/>
      <c r="D562" s="18"/>
      <c r="E562" s="18"/>
      <c r="F562" s="20"/>
      <c r="G562" s="20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</row>
    <row r="563" spans="1:32" ht="35.25">
      <c r="A563" s="18"/>
      <c r="B563" s="18"/>
      <c r="C563" s="18"/>
      <c r="D563" s="18"/>
      <c r="E563" s="18"/>
      <c r="F563" s="20"/>
      <c r="G563" s="20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</row>
    <row r="564" spans="1:32" ht="35.25">
      <c r="A564" s="18"/>
      <c r="B564" s="18"/>
      <c r="C564" s="18"/>
      <c r="D564" s="18"/>
      <c r="E564" s="18"/>
      <c r="F564" s="20"/>
      <c r="G564" s="20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</row>
    <row r="565" spans="1:32" ht="35.25">
      <c r="A565" s="18"/>
      <c r="B565" s="18"/>
      <c r="C565" s="18"/>
      <c r="D565" s="18"/>
      <c r="E565" s="18"/>
      <c r="F565" s="20"/>
      <c r="G565" s="20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</row>
    <row r="566" spans="1:32" ht="35.25">
      <c r="A566" s="18"/>
      <c r="B566" s="18"/>
      <c r="C566" s="18"/>
      <c r="D566" s="18"/>
      <c r="E566" s="18"/>
      <c r="F566" s="20"/>
      <c r="G566" s="20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</row>
    <row r="567" spans="1:32" ht="35.25">
      <c r="A567" s="18"/>
      <c r="B567" s="18"/>
      <c r="C567" s="18"/>
      <c r="D567" s="18"/>
      <c r="E567" s="18"/>
      <c r="F567" s="20"/>
      <c r="G567" s="20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</row>
    <row r="568" spans="1:32" ht="35.25">
      <c r="A568" s="18"/>
      <c r="B568" s="18"/>
      <c r="C568" s="18"/>
      <c r="D568" s="18"/>
      <c r="E568" s="18"/>
      <c r="F568" s="20"/>
      <c r="G568" s="20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</row>
    <row r="569" spans="1:32" ht="35.25">
      <c r="A569" s="18"/>
      <c r="B569" s="18"/>
      <c r="C569" s="18"/>
      <c r="D569" s="18"/>
      <c r="E569" s="18"/>
      <c r="F569" s="20"/>
      <c r="G569" s="20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</row>
    <row r="570" spans="1:32" ht="35.25">
      <c r="A570" s="18"/>
      <c r="B570" s="18"/>
      <c r="C570" s="18"/>
      <c r="D570" s="18"/>
      <c r="E570" s="18"/>
      <c r="F570" s="20"/>
      <c r="G570" s="20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</row>
    <row r="571" spans="1:32" ht="35.25">
      <c r="A571" s="18"/>
      <c r="B571" s="18"/>
      <c r="C571" s="18"/>
      <c r="D571" s="18"/>
      <c r="E571" s="18"/>
      <c r="F571" s="20"/>
      <c r="G571" s="20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</row>
    <row r="572" spans="1:32" ht="35.25">
      <c r="A572" s="18"/>
      <c r="B572" s="18"/>
      <c r="C572" s="18"/>
      <c r="D572" s="18"/>
      <c r="E572" s="18"/>
      <c r="F572" s="20"/>
      <c r="G572" s="20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</row>
    <row r="573" spans="1:32" ht="35.25">
      <c r="A573" s="18"/>
      <c r="B573" s="18"/>
      <c r="C573" s="18"/>
      <c r="D573" s="18"/>
      <c r="E573" s="18"/>
      <c r="F573" s="20"/>
      <c r="G573" s="20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</row>
    <row r="574" spans="1:32" ht="35.25">
      <c r="A574" s="18"/>
      <c r="B574" s="18"/>
      <c r="C574" s="18"/>
      <c r="D574" s="18"/>
      <c r="E574" s="18"/>
      <c r="F574" s="20"/>
      <c r="G574" s="20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</row>
    <row r="575" spans="1:32" ht="35.25">
      <c r="A575" s="18"/>
      <c r="B575" s="18"/>
      <c r="C575" s="18"/>
      <c r="D575" s="18"/>
      <c r="E575" s="18"/>
      <c r="F575" s="20"/>
      <c r="G575" s="20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</row>
    <row r="576" spans="1:32" ht="35.25">
      <c r="A576" s="18"/>
      <c r="B576" s="18"/>
      <c r="C576" s="18"/>
      <c r="D576" s="18"/>
      <c r="E576" s="18"/>
      <c r="F576" s="20"/>
      <c r="G576" s="20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</row>
    <row r="577" spans="1:32" ht="35.25">
      <c r="A577" s="18"/>
      <c r="B577" s="18"/>
      <c r="C577" s="18"/>
      <c r="D577" s="18"/>
      <c r="E577" s="18"/>
      <c r="F577" s="20"/>
      <c r="G577" s="20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</row>
    <row r="578" spans="1:32" ht="35.25">
      <c r="A578" s="18"/>
      <c r="B578" s="18"/>
      <c r="C578" s="18"/>
      <c r="D578" s="18"/>
      <c r="E578" s="18"/>
      <c r="F578" s="20"/>
      <c r="G578" s="20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</row>
    <row r="579" spans="1:32" ht="35.25">
      <c r="A579" s="18"/>
      <c r="B579" s="18"/>
      <c r="C579" s="18"/>
      <c r="D579" s="18"/>
      <c r="E579" s="18"/>
      <c r="F579" s="20"/>
      <c r="G579" s="20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</row>
    <row r="580" spans="1:32" ht="35.25">
      <c r="A580" s="18"/>
      <c r="B580" s="18"/>
      <c r="C580" s="18"/>
      <c r="D580" s="18"/>
      <c r="E580" s="18"/>
      <c r="F580" s="20"/>
      <c r="G580" s="20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</row>
    <row r="581" spans="1:32" ht="35.25">
      <c r="A581" s="18"/>
      <c r="B581" s="18"/>
      <c r="C581" s="18"/>
      <c r="D581" s="18"/>
      <c r="E581" s="18"/>
      <c r="F581" s="20"/>
      <c r="G581" s="20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</row>
    <row r="582" spans="1:32" ht="35.25">
      <c r="A582" s="18"/>
      <c r="B582" s="18"/>
      <c r="C582" s="18"/>
      <c r="D582" s="18"/>
      <c r="E582" s="18"/>
      <c r="F582" s="20"/>
      <c r="G582" s="20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</row>
    <row r="583" spans="1:32" ht="35.25">
      <c r="A583" s="18"/>
      <c r="B583" s="18"/>
      <c r="C583" s="18"/>
      <c r="D583" s="18"/>
      <c r="E583" s="18"/>
      <c r="F583" s="20"/>
      <c r="G583" s="20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</row>
    <row r="584" spans="1:32" ht="35.25">
      <c r="A584" s="18"/>
      <c r="B584" s="18"/>
      <c r="C584" s="18"/>
      <c r="D584" s="18"/>
      <c r="E584" s="18"/>
      <c r="F584" s="20"/>
      <c r="G584" s="20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</row>
    <row r="585" spans="1:32" ht="35.25">
      <c r="A585" s="18"/>
      <c r="B585" s="18"/>
      <c r="C585" s="18"/>
      <c r="D585" s="18"/>
      <c r="E585" s="18"/>
      <c r="F585" s="20"/>
      <c r="G585" s="20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</row>
    <row r="586" spans="1:32" ht="35.25">
      <c r="A586" s="18"/>
      <c r="B586" s="18"/>
      <c r="C586" s="18"/>
      <c r="D586" s="18"/>
      <c r="E586" s="18"/>
      <c r="F586" s="20"/>
      <c r="G586" s="20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</row>
    <row r="587" spans="1:32" ht="35.25">
      <c r="A587" s="18"/>
      <c r="B587" s="18"/>
      <c r="C587" s="18"/>
      <c r="D587" s="18"/>
      <c r="E587" s="18"/>
      <c r="F587" s="20"/>
      <c r="G587" s="20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</row>
    <row r="588" spans="1:32" ht="35.25">
      <c r="A588" s="18"/>
      <c r="B588" s="18"/>
      <c r="C588" s="18"/>
      <c r="D588" s="18"/>
      <c r="E588" s="18"/>
      <c r="F588" s="20"/>
      <c r="G588" s="20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</row>
    <row r="589" spans="1:32" ht="35.25">
      <c r="A589" s="18"/>
      <c r="B589" s="18"/>
      <c r="C589" s="18"/>
      <c r="D589" s="18"/>
      <c r="E589" s="18"/>
      <c r="F589" s="20"/>
      <c r="G589" s="20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</row>
    <row r="590" spans="1:32" ht="35.25">
      <c r="A590" s="18"/>
      <c r="B590" s="18"/>
      <c r="C590" s="18"/>
      <c r="D590" s="18"/>
      <c r="E590" s="18"/>
      <c r="F590" s="20"/>
      <c r="G590" s="20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</row>
    <row r="591" spans="1:32" ht="35.25">
      <c r="A591" s="18"/>
      <c r="B591" s="18"/>
      <c r="C591" s="18"/>
      <c r="D591" s="18"/>
      <c r="E591" s="18"/>
      <c r="F591" s="20"/>
      <c r="G591" s="20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</row>
    <row r="592" spans="1:32" ht="35.25">
      <c r="A592" s="18"/>
      <c r="B592" s="18"/>
      <c r="C592" s="18"/>
      <c r="D592" s="18"/>
      <c r="E592" s="18"/>
      <c r="F592" s="20"/>
      <c r="G592" s="20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</row>
    <row r="593" spans="1:32" ht="35.25">
      <c r="A593" s="18"/>
      <c r="B593" s="18"/>
      <c r="C593" s="18"/>
      <c r="D593" s="18"/>
      <c r="E593" s="18"/>
      <c r="F593" s="20"/>
      <c r="G593" s="20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</row>
    <row r="594" spans="1:32" ht="35.25">
      <c r="A594" s="18"/>
      <c r="B594" s="18"/>
      <c r="C594" s="18"/>
      <c r="D594" s="18"/>
      <c r="E594" s="18"/>
      <c r="F594" s="20"/>
      <c r="G594" s="20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</row>
    <row r="595" spans="1:32" ht="35.25">
      <c r="A595" s="18"/>
      <c r="B595" s="18"/>
      <c r="C595" s="18"/>
      <c r="D595" s="18"/>
      <c r="E595" s="18"/>
      <c r="F595" s="20"/>
      <c r="G595" s="20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</row>
    <row r="596" spans="1:32" ht="35.25">
      <c r="A596" s="18"/>
      <c r="B596" s="18"/>
      <c r="C596" s="18"/>
      <c r="D596" s="18"/>
      <c r="E596" s="18"/>
      <c r="F596" s="20"/>
      <c r="G596" s="20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</row>
    <row r="597" spans="1:32" ht="35.25">
      <c r="A597" s="18"/>
      <c r="B597" s="18"/>
      <c r="C597" s="18"/>
      <c r="D597" s="18"/>
      <c r="E597" s="18"/>
      <c r="F597" s="20"/>
      <c r="G597" s="20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</row>
    <row r="598" spans="1:32" ht="35.25">
      <c r="A598" s="18"/>
      <c r="B598" s="18"/>
      <c r="C598" s="18"/>
      <c r="D598" s="18"/>
      <c r="E598" s="18"/>
      <c r="F598" s="20"/>
      <c r="G598" s="20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</row>
    <row r="599" spans="1:32" ht="35.25">
      <c r="A599" s="18"/>
      <c r="B599" s="18"/>
      <c r="C599" s="18"/>
      <c r="D599" s="18"/>
      <c r="E599" s="18"/>
      <c r="F599" s="20"/>
      <c r="G599" s="20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</row>
    <row r="600" spans="1:32" ht="35.25">
      <c r="A600" s="18"/>
      <c r="B600" s="18"/>
      <c r="C600" s="18"/>
      <c r="D600" s="18"/>
      <c r="E600" s="18"/>
      <c r="F600" s="20"/>
      <c r="G600" s="20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</row>
    <row r="601" spans="1:32" ht="35.25">
      <c r="A601" s="18"/>
      <c r="B601" s="18"/>
      <c r="C601" s="18"/>
      <c r="D601" s="18"/>
      <c r="E601" s="18"/>
      <c r="F601" s="20"/>
      <c r="G601" s="20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</row>
    <row r="602" spans="1:32" ht="35.25">
      <c r="A602" s="18"/>
      <c r="B602" s="18"/>
      <c r="C602" s="18"/>
      <c r="D602" s="18"/>
      <c r="E602" s="18"/>
      <c r="F602" s="20"/>
      <c r="G602" s="20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</row>
    <row r="603" spans="1:32" ht="35.25">
      <c r="A603" s="18"/>
      <c r="B603" s="18"/>
      <c r="C603" s="18"/>
      <c r="D603" s="18"/>
      <c r="E603" s="18"/>
      <c r="F603" s="20"/>
      <c r="G603" s="20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</row>
    <row r="604" spans="1:32" ht="35.25">
      <c r="A604" s="18"/>
      <c r="B604" s="18"/>
      <c r="C604" s="18"/>
      <c r="D604" s="18"/>
      <c r="E604" s="18"/>
      <c r="F604" s="20"/>
      <c r="G604" s="20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</row>
    <row r="605" spans="1:32" ht="35.25">
      <c r="A605" s="18"/>
      <c r="B605" s="18"/>
      <c r="C605" s="18"/>
      <c r="D605" s="18"/>
      <c r="E605" s="18"/>
      <c r="F605" s="20"/>
      <c r="G605" s="20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</row>
    <row r="606" spans="1:32" ht="35.25">
      <c r="A606" s="18"/>
      <c r="B606" s="18"/>
      <c r="C606" s="18"/>
      <c r="D606" s="18"/>
      <c r="E606" s="18"/>
      <c r="F606" s="20"/>
      <c r="G606" s="20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</row>
    <row r="607" spans="1:32" ht="35.25">
      <c r="A607" s="18"/>
      <c r="B607" s="18"/>
      <c r="C607" s="18"/>
      <c r="D607" s="18"/>
      <c r="E607" s="18"/>
      <c r="F607" s="20"/>
      <c r="G607" s="20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</row>
    <row r="608" spans="1:32" ht="35.25">
      <c r="A608" s="18"/>
      <c r="B608" s="18"/>
      <c r="C608" s="18"/>
      <c r="D608" s="18"/>
      <c r="E608" s="18"/>
      <c r="F608" s="20"/>
      <c r="G608" s="20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</row>
    <row r="609" spans="1:32" ht="35.25">
      <c r="A609" s="18"/>
      <c r="B609" s="18"/>
      <c r="C609" s="18"/>
      <c r="D609" s="18"/>
      <c r="E609" s="18"/>
      <c r="F609" s="20"/>
      <c r="G609" s="20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</row>
    <row r="610" spans="1:32" ht="35.25">
      <c r="A610" s="18"/>
      <c r="B610" s="18"/>
      <c r="C610" s="18"/>
      <c r="D610" s="18"/>
      <c r="E610" s="18"/>
      <c r="F610" s="20"/>
      <c r="G610" s="20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</row>
    <row r="611" spans="1:32" ht="35.25">
      <c r="A611" s="18"/>
      <c r="B611" s="18"/>
      <c r="C611" s="18"/>
      <c r="D611" s="18"/>
      <c r="E611" s="18"/>
      <c r="F611" s="20"/>
      <c r="G611" s="20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</row>
    <row r="612" spans="1:32" ht="35.25">
      <c r="A612" s="18"/>
      <c r="B612" s="18"/>
      <c r="C612" s="18"/>
      <c r="D612" s="18"/>
      <c r="E612" s="18"/>
      <c r="F612" s="20"/>
      <c r="G612" s="20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</row>
    <row r="613" spans="1:32" ht="35.25">
      <c r="A613" s="18"/>
      <c r="B613" s="18"/>
      <c r="C613" s="18"/>
      <c r="D613" s="18"/>
      <c r="E613" s="18"/>
      <c r="F613" s="20"/>
      <c r="G613" s="20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</row>
    <row r="614" spans="1:32" ht="35.25">
      <c r="A614" s="18"/>
      <c r="B614" s="18"/>
      <c r="C614" s="18"/>
      <c r="D614" s="18"/>
      <c r="E614" s="18"/>
      <c r="F614" s="20"/>
      <c r="G614" s="20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</row>
    <row r="615" spans="1:32" ht="35.25">
      <c r="A615" s="18"/>
      <c r="B615" s="18"/>
      <c r="C615" s="18"/>
      <c r="D615" s="18"/>
      <c r="E615" s="18"/>
      <c r="F615" s="20"/>
      <c r="G615" s="20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</row>
    <row r="616" spans="1:32" ht="35.25">
      <c r="A616" s="18"/>
      <c r="B616" s="18"/>
      <c r="C616" s="18"/>
      <c r="D616" s="18"/>
      <c r="E616" s="18"/>
      <c r="F616" s="20"/>
      <c r="G616" s="20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</row>
    <row r="617" spans="1:32" ht="35.25">
      <c r="A617" s="18"/>
      <c r="B617" s="18"/>
      <c r="C617" s="18"/>
      <c r="D617" s="18"/>
      <c r="E617" s="18"/>
      <c r="F617" s="20"/>
      <c r="G617" s="20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</row>
    <row r="618" spans="1:32" ht="35.25">
      <c r="A618" s="18"/>
      <c r="B618" s="18"/>
      <c r="C618" s="18"/>
      <c r="D618" s="18"/>
      <c r="E618" s="18"/>
      <c r="F618" s="20"/>
      <c r="G618" s="20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</row>
    <row r="619" spans="1:32" ht="35.25">
      <c r="A619" s="18"/>
      <c r="B619" s="18"/>
      <c r="C619" s="18"/>
      <c r="D619" s="18"/>
      <c r="E619" s="18"/>
      <c r="F619" s="20"/>
      <c r="G619" s="20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</row>
    <row r="620" spans="1:32" ht="35.25">
      <c r="A620" s="18"/>
      <c r="B620" s="18"/>
      <c r="C620" s="18"/>
      <c r="D620" s="18"/>
      <c r="E620" s="18"/>
      <c r="F620" s="20"/>
      <c r="G620" s="20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</row>
    <row r="621" spans="1:32" ht="35.25">
      <c r="A621" s="18"/>
      <c r="B621" s="18"/>
      <c r="C621" s="18"/>
      <c r="D621" s="18"/>
      <c r="E621" s="18"/>
      <c r="F621" s="20"/>
      <c r="G621" s="20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</row>
    <row r="622" spans="1:32" ht="35.25">
      <c r="A622" s="18"/>
      <c r="B622" s="18"/>
      <c r="C622" s="18"/>
      <c r="D622" s="18"/>
      <c r="E622" s="18"/>
      <c r="F622" s="20"/>
      <c r="G622" s="20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</row>
    <row r="623" spans="1:32" ht="35.25">
      <c r="A623" s="18"/>
      <c r="B623" s="18"/>
      <c r="C623" s="18"/>
      <c r="D623" s="18"/>
      <c r="E623" s="18"/>
      <c r="F623" s="20"/>
      <c r="G623" s="20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</row>
    <row r="624" spans="1:32" ht="35.25">
      <c r="A624" s="18"/>
      <c r="B624" s="18"/>
      <c r="C624" s="18"/>
      <c r="D624" s="18"/>
      <c r="E624" s="18"/>
      <c r="F624" s="20"/>
      <c r="G624" s="20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</row>
    <row r="625" spans="1:32" ht="35.25">
      <c r="A625" s="18"/>
      <c r="B625" s="18"/>
      <c r="C625" s="18"/>
      <c r="D625" s="18"/>
      <c r="E625" s="18"/>
      <c r="F625" s="20"/>
      <c r="G625" s="20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</row>
    <row r="626" spans="1:32" ht="35.25">
      <c r="A626" s="18"/>
      <c r="B626" s="18"/>
      <c r="C626" s="18"/>
      <c r="D626" s="18"/>
      <c r="E626" s="18"/>
      <c r="F626" s="20"/>
      <c r="G626" s="20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</row>
    <row r="627" spans="1:32" ht="35.25">
      <c r="A627" s="18"/>
      <c r="B627" s="18"/>
      <c r="C627" s="18"/>
      <c r="D627" s="18"/>
      <c r="E627" s="18"/>
      <c r="F627" s="20"/>
      <c r="G627" s="20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</row>
    <row r="628" spans="1:32" ht="35.25">
      <c r="A628" s="18"/>
      <c r="B628" s="18"/>
      <c r="C628" s="18"/>
      <c r="D628" s="18"/>
      <c r="E628" s="18"/>
      <c r="F628" s="20"/>
      <c r="G628" s="20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</row>
    <row r="629" spans="1:32" ht="35.25">
      <c r="A629" s="18"/>
      <c r="B629" s="18"/>
      <c r="C629" s="18"/>
      <c r="D629" s="18"/>
      <c r="E629" s="18"/>
      <c r="F629" s="20"/>
      <c r="G629" s="20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</row>
    <row r="630" spans="1:32" ht="35.25">
      <c r="A630" s="18"/>
      <c r="B630" s="18"/>
      <c r="C630" s="18"/>
      <c r="D630" s="18"/>
      <c r="E630" s="18"/>
      <c r="F630" s="20"/>
      <c r="G630" s="20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</row>
    <row r="631" spans="1:32" ht="35.25">
      <c r="A631" s="18"/>
      <c r="B631" s="18"/>
      <c r="C631" s="18"/>
      <c r="D631" s="18"/>
      <c r="E631" s="18"/>
      <c r="F631" s="20"/>
      <c r="G631" s="20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</row>
    <row r="632" spans="1:32" ht="35.25">
      <c r="A632" s="18"/>
      <c r="B632" s="18"/>
      <c r="C632" s="18"/>
      <c r="D632" s="18"/>
      <c r="E632" s="18"/>
      <c r="F632" s="20"/>
      <c r="G632" s="20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</row>
    <row r="633" spans="1:32" ht="35.25">
      <c r="A633" s="18"/>
      <c r="B633" s="18"/>
      <c r="C633" s="18"/>
      <c r="D633" s="18"/>
      <c r="E633" s="18"/>
      <c r="F633" s="20"/>
      <c r="G633" s="20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</row>
    <row r="634" spans="1:32" ht="35.25">
      <c r="A634" s="18"/>
      <c r="B634" s="18"/>
      <c r="C634" s="18"/>
      <c r="D634" s="18"/>
      <c r="E634" s="18"/>
      <c r="F634" s="20"/>
      <c r="G634" s="20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</row>
    <row r="635" spans="1:32" ht="35.25">
      <c r="A635" s="18"/>
      <c r="B635" s="18"/>
      <c r="C635" s="18"/>
      <c r="D635" s="18"/>
      <c r="E635" s="18"/>
      <c r="F635" s="20"/>
      <c r="G635" s="20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</row>
    <row r="636" spans="1:32" ht="35.25">
      <c r="A636" s="18"/>
      <c r="B636" s="18"/>
      <c r="C636" s="18"/>
      <c r="D636" s="18"/>
      <c r="E636" s="18"/>
      <c r="F636" s="20"/>
      <c r="G636" s="20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</row>
    <row r="637" spans="1:32" ht="35.25">
      <c r="A637" s="18"/>
      <c r="B637" s="18"/>
      <c r="C637" s="18"/>
      <c r="D637" s="18"/>
      <c r="E637" s="18"/>
      <c r="F637" s="20"/>
      <c r="G637" s="20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</row>
    <row r="638" spans="1:32" ht="35.25">
      <c r="A638" s="18"/>
      <c r="B638" s="18"/>
      <c r="C638" s="18"/>
      <c r="D638" s="18"/>
      <c r="E638" s="18"/>
      <c r="F638" s="20"/>
      <c r="G638" s="20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</row>
    <row r="639" spans="1:32" ht="35.25">
      <c r="A639" s="18"/>
      <c r="B639" s="18"/>
      <c r="C639" s="18"/>
      <c r="D639" s="18"/>
      <c r="E639" s="18"/>
      <c r="F639" s="20"/>
      <c r="G639" s="20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</row>
    <row r="640" spans="1:32" ht="35.25">
      <c r="A640" s="18"/>
      <c r="B640" s="18"/>
      <c r="C640" s="18"/>
      <c r="D640" s="18"/>
      <c r="E640" s="18"/>
      <c r="F640" s="20"/>
      <c r="G640" s="20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</row>
    <row r="641" spans="1:32" ht="35.25">
      <c r="A641" s="18"/>
      <c r="B641" s="18"/>
      <c r="C641" s="18"/>
      <c r="D641" s="18"/>
      <c r="E641" s="18"/>
      <c r="F641" s="20"/>
      <c r="G641" s="20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</row>
    <row r="642" spans="1:32" ht="35.25">
      <c r="A642" s="18"/>
      <c r="B642" s="18"/>
      <c r="C642" s="18"/>
      <c r="D642" s="18"/>
      <c r="E642" s="18"/>
      <c r="F642" s="20"/>
      <c r="G642" s="20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</row>
    <row r="643" spans="1:32" ht="35.25">
      <c r="A643" s="18"/>
      <c r="B643" s="18"/>
      <c r="C643" s="18"/>
      <c r="D643" s="18"/>
      <c r="E643" s="18"/>
      <c r="F643" s="20"/>
      <c r="G643" s="20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</row>
    <row r="644" spans="1:32" ht="35.25">
      <c r="A644" s="18"/>
      <c r="B644" s="18"/>
      <c r="C644" s="18"/>
      <c r="D644" s="18"/>
      <c r="E644" s="18"/>
      <c r="F644" s="20"/>
      <c r="G644" s="20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</row>
    <row r="645" spans="1:32" ht="35.25">
      <c r="A645" s="18"/>
      <c r="B645" s="18"/>
      <c r="C645" s="18"/>
      <c r="D645" s="18"/>
      <c r="E645" s="18"/>
      <c r="F645" s="20"/>
      <c r="G645" s="20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</row>
    <row r="646" spans="1:32" ht="35.25">
      <c r="A646" s="18"/>
      <c r="B646" s="18"/>
      <c r="C646" s="18"/>
      <c r="D646" s="18"/>
      <c r="E646" s="18"/>
      <c r="F646" s="20"/>
      <c r="G646" s="20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</row>
    <row r="647" spans="1:32" ht="35.25">
      <c r="A647" s="18"/>
      <c r="B647" s="18"/>
      <c r="C647" s="18"/>
      <c r="D647" s="18"/>
      <c r="E647" s="18"/>
      <c r="F647" s="20"/>
      <c r="G647" s="20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</row>
    <row r="648" spans="1:32" ht="35.25">
      <c r="A648" s="18"/>
      <c r="B648" s="18"/>
      <c r="C648" s="18"/>
      <c r="D648" s="18"/>
      <c r="E648" s="18"/>
      <c r="F648" s="20"/>
      <c r="G648" s="20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</row>
    <row r="649" spans="1:32" ht="35.25">
      <c r="A649" s="18"/>
      <c r="B649" s="18"/>
      <c r="C649" s="18"/>
      <c r="D649" s="18"/>
      <c r="E649" s="18"/>
      <c r="F649" s="20"/>
      <c r="G649" s="20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</row>
    <row r="650" spans="1:32" ht="35.25">
      <c r="A650" s="18"/>
      <c r="B650" s="18"/>
      <c r="C650" s="18"/>
      <c r="D650" s="18"/>
      <c r="E650" s="18"/>
      <c r="F650" s="20"/>
      <c r="G650" s="20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</row>
    <row r="651" spans="1:32" ht="35.25">
      <c r="A651" s="18"/>
      <c r="B651" s="18"/>
      <c r="C651" s="18"/>
      <c r="D651" s="18"/>
      <c r="E651" s="18"/>
      <c r="F651" s="20"/>
      <c r="G651" s="20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</row>
    <row r="652" spans="1:32" ht="35.25">
      <c r="A652" s="18"/>
      <c r="B652" s="18"/>
      <c r="C652" s="18"/>
      <c r="D652" s="18"/>
      <c r="E652" s="18"/>
      <c r="F652" s="20"/>
      <c r="G652" s="20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</row>
    <row r="653" spans="1:32" ht="35.25">
      <c r="A653" s="18"/>
      <c r="B653" s="18"/>
      <c r="C653" s="18"/>
      <c r="D653" s="18"/>
      <c r="E653" s="18"/>
      <c r="F653" s="20"/>
      <c r="G653" s="20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</row>
    <row r="654" spans="1:32" ht="35.25">
      <c r="A654" s="18"/>
      <c r="B654" s="18"/>
      <c r="C654" s="18"/>
      <c r="D654" s="18"/>
      <c r="E654" s="18"/>
      <c r="F654" s="20"/>
      <c r="G654" s="20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</row>
    <row r="655" spans="1:32" ht="35.25">
      <c r="A655" s="18"/>
      <c r="B655" s="18"/>
      <c r="C655" s="18"/>
      <c r="D655" s="18"/>
      <c r="E655" s="18"/>
      <c r="F655" s="20"/>
      <c r="G655" s="20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</row>
    <row r="656" spans="1:32" ht="35.25">
      <c r="A656" s="18"/>
      <c r="B656" s="18"/>
      <c r="C656" s="18"/>
      <c r="D656" s="18"/>
      <c r="E656" s="18"/>
      <c r="F656" s="20"/>
      <c r="G656" s="20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</row>
    <row r="657" spans="1:32" ht="35.25">
      <c r="A657" s="18"/>
      <c r="B657" s="18"/>
      <c r="C657" s="18"/>
      <c r="D657" s="18"/>
      <c r="E657" s="18"/>
      <c r="F657" s="20"/>
      <c r="G657" s="20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</row>
    <row r="658" spans="1:32" ht="35.25">
      <c r="A658" s="18"/>
      <c r="B658" s="18"/>
      <c r="C658" s="18"/>
      <c r="D658" s="18"/>
      <c r="E658" s="18"/>
      <c r="F658" s="20"/>
      <c r="G658" s="20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</row>
    <row r="659" spans="1:32" ht="35.25">
      <c r="A659" s="18"/>
      <c r="B659" s="18"/>
      <c r="C659" s="18"/>
      <c r="D659" s="18"/>
      <c r="E659" s="18"/>
      <c r="F659" s="20"/>
      <c r="G659" s="20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</row>
    <row r="660" spans="1:32" ht="35.25">
      <c r="A660" s="18"/>
      <c r="B660" s="18"/>
      <c r="C660" s="18"/>
      <c r="D660" s="18"/>
      <c r="E660" s="18"/>
      <c r="F660" s="20"/>
      <c r="G660" s="20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</row>
    <row r="661" spans="1:32" ht="35.25">
      <c r="A661" s="18"/>
      <c r="B661" s="18"/>
      <c r="C661" s="18"/>
      <c r="D661" s="18"/>
      <c r="E661" s="18"/>
      <c r="F661" s="20"/>
      <c r="G661" s="20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</row>
    <row r="662" spans="1:32" ht="35.25">
      <c r="A662" s="18"/>
      <c r="B662" s="18"/>
      <c r="C662" s="18"/>
      <c r="D662" s="18"/>
      <c r="E662" s="18"/>
      <c r="F662" s="20"/>
      <c r="G662" s="20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</row>
    <row r="663" spans="1:32" ht="35.25">
      <c r="A663" s="18"/>
      <c r="B663" s="18"/>
      <c r="C663" s="18"/>
      <c r="D663" s="18"/>
      <c r="E663" s="18"/>
      <c r="F663" s="20"/>
      <c r="G663" s="20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</row>
    <row r="664" spans="1:32" ht="35.25">
      <c r="A664" s="18"/>
      <c r="B664" s="18"/>
      <c r="C664" s="18"/>
      <c r="D664" s="18"/>
      <c r="E664" s="18"/>
      <c r="F664" s="20"/>
      <c r="G664" s="20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</row>
    <row r="665" spans="1:32" ht="35.25">
      <c r="A665" s="18"/>
      <c r="B665" s="18"/>
      <c r="C665" s="18"/>
      <c r="D665" s="18"/>
      <c r="E665" s="18"/>
      <c r="F665" s="20"/>
      <c r="G665" s="20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</row>
    <row r="666" spans="1:32" ht="35.25">
      <c r="A666" s="18"/>
      <c r="B666" s="18"/>
      <c r="C666" s="18"/>
      <c r="D666" s="18"/>
      <c r="E666" s="18"/>
      <c r="F666" s="20"/>
      <c r="G666" s="20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</row>
    <row r="667" spans="1:32" ht="35.25">
      <c r="A667" s="18"/>
      <c r="B667" s="18"/>
      <c r="C667" s="18"/>
      <c r="D667" s="18"/>
      <c r="E667" s="18"/>
      <c r="F667" s="20"/>
      <c r="G667" s="20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</row>
    <row r="668" spans="1:32" ht="35.25">
      <c r="A668" s="18"/>
      <c r="B668" s="18"/>
      <c r="C668" s="18"/>
      <c r="D668" s="18"/>
      <c r="E668" s="18"/>
      <c r="F668" s="20"/>
      <c r="G668" s="20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</row>
    <row r="669" spans="1:32" ht="35.25">
      <c r="A669" s="18"/>
      <c r="B669" s="18"/>
      <c r="C669" s="18"/>
      <c r="D669" s="18"/>
      <c r="E669" s="18"/>
      <c r="F669" s="20"/>
      <c r="G669" s="20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</row>
    <row r="670" spans="1:32" ht="35.25">
      <c r="A670" s="18"/>
      <c r="B670" s="18"/>
      <c r="C670" s="18"/>
      <c r="D670" s="18"/>
      <c r="E670" s="18"/>
      <c r="F670" s="20"/>
      <c r="G670" s="20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</row>
    <row r="671" spans="1:32" ht="35.25">
      <c r="A671" s="18"/>
      <c r="B671" s="18"/>
      <c r="C671" s="18"/>
      <c r="D671" s="18"/>
      <c r="E671" s="18"/>
      <c r="F671" s="20"/>
      <c r="G671" s="20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</row>
    <row r="672" spans="1:32" ht="35.25">
      <c r="A672" s="18"/>
      <c r="B672" s="18"/>
      <c r="C672" s="18"/>
      <c r="D672" s="18"/>
      <c r="E672" s="18"/>
      <c r="F672" s="20"/>
      <c r="G672" s="20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</row>
    <row r="673" spans="1:32" ht="35.25">
      <c r="A673" s="18"/>
      <c r="B673" s="18"/>
      <c r="C673" s="18"/>
      <c r="D673" s="18"/>
      <c r="E673" s="18"/>
      <c r="F673" s="20"/>
      <c r="G673" s="20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</row>
    <row r="674" spans="1:32" ht="35.25">
      <c r="A674" s="18"/>
      <c r="B674" s="18"/>
      <c r="C674" s="18"/>
      <c r="D674" s="18"/>
      <c r="E674" s="18"/>
      <c r="F674" s="20"/>
      <c r="G674" s="20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</row>
    <row r="675" spans="1:32" ht="35.25">
      <c r="A675" s="18"/>
      <c r="B675" s="18"/>
      <c r="C675" s="18"/>
      <c r="D675" s="18"/>
      <c r="E675" s="18"/>
      <c r="F675" s="20"/>
      <c r="G675" s="20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</row>
    <row r="676" spans="1:32" ht="35.25">
      <c r="A676" s="18"/>
      <c r="B676" s="18"/>
      <c r="C676" s="18"/>
      <c r="D676" s="18"/>
      <c r="E676" s="18"/>
      <c r="F676" s="20"/>
      <c r="G676" s="20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</row>
    <row r="677" spans="1:32" ht="35.25">
      <c r="A677" s="18"/>
      <c r="B677" s="18"/>
      <c r="C677" s="18"/>
      <c r="D677" s="18"/>
      <c r="E677" s="18"/>
      <c r="F677" s="20"/>
      <c r="G677" s="20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</row>
    <row r="678" spans="1:32" ht="35.25">
      <c r="A678" s="18"/>
      <c r="B678" s="18"/>
      <c r="C678" s="18"/>
      <c r="D678" s="18"/>
      <c r="E678" s="18"/>
      <c r="F678" s="20"/>
      <c r="G678" s="20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</row>
    <row r="679" spans="1:32" ht="35.25">
      <c r="A679" s="18"/>
      <c r="B679" s="18"/>
      <c r="C679" s="18"/>
      <c r="D679" s="18"/>
      <c r="E679" s="18"/>
      <c r="F679" s="20"/>
      <c r="G679" s="20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</row>
    <row r="680" spans="1:32" ht="35.25">
      <c r="A680" s="18"/>
      <c r="B680" s="18"/>
      <c r="C680" s="18"/>
      <c r="D680" s="18"/>
      <c r="E680" s="18"/>
      <c r="F680" s="20"/>
      <c r="G680" s="20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</row>
    <row r="681" spans="1:32" ht="35.25">
      <c r="A681" s="18"/>
      <c r="B681" s="18"/>
      <c r="C681" s="18"/>
      <c r="D681" s="18"/>
      <c r="E681" s="18"/>
      <c r="F681" s="20"/>
      <c r="G681" s="20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</row>
    <row r="682" spans="1:32" ht="35.25">
      <c r="A682" s="18"/>
      <c r="B682" s="18"/>
      <c r="C682" s="18"/>
      <c r="D682" s="18"/>
      <c r="E682" s="18"/>
      <c r="F682" s="20"/>
      <c r="G682" s="20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</row>
    <row r="683" spans="1:32" ht="35.25">
      <c r="A683" s="18"/>
      <c r="B683" s="18"/>
      <c r="C683" s="18"/>
      <c r="D683" s="18"/>
      <c r="E683" s="18"/>
      <c r="F683" s="20"/>
      <c r="G683" s="20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</row>
    <row r="684" spans="1:32" ht="35.25">
      <c r="A684" s="18"/>
      <c r="B684" s="18"/>
      <c r="C684" s="18"/>
      <c r="D684" s="18"/>
      <c r="E684" s="18"/>
      <c r="F684" s="20"/>
      <c r="G684" s="20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</row>
    <row r="685" spans="1:32" ht="35.25">
      <c r="A685" s="18"/>
      <c r="B685" s="18"/>
      <c r="C685" s="18"/>
      <c r="D685" s="18"/>
      <c r="E685" s="18"/>
      <c r="F685" s="20"/>
      <c r="G685" s="20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</row>
    <row r="686" spans="1:32" ht="35.25">
      <c r="A686" s="18"/>
      <c r="B686" s="18"/>
      <c r="C686" s="18"/>
      <c r="D686" s="18"/>
      <c r="E686" s="18"/>
      <c r="F686" s="20"/>
      <c r="G686" s="20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</row>
    <row r="687" spans="1:32" ht="35.25">
      <c r="A687" s="18"/>
      <c r="B687" s="18"/>
      <c r="C687" s="18"/>
      <c r="D687" s="18"/>
      <c r="E687" s="18"/>
      <c r="F687" s="20"/>
      <c r="G687" s="20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</row>
    <row r="688" spans="1:32" ht="35.25">
      <c r="A688" s="18"/>
      <c r="B688" s="18"/>
      <c r="C688" s="18"/>
      <c r="D688" s="18"/>
      <c r="E688" s="18"/>
      <c r="F688" s="20"/>
      <c r="G688" s="20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</row>
    <row r="689" spans="1:32" ht="35.25">
      <c r="A689" s="18"/>
      <c r="B689" s="18"/>
      <c r="C689" s="18"/>
      <c r="D689" s="18"/>
      <c r="E689" s="18"/>
      <c r="F689" s="20"/>
      <c r="G689" s="20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</row>
    <row r="690" spans="1:32" ht="35.25">
      <c r="A690" s="18"/>
      <c r="B690" s="18"/>
      <c r="C690" s="18"/>
      <c r="D690" s="18"/>
      <c r="E690" s="18"/>
      <c r="F690" s="20"/>
      <c r="G690" s="20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</row>
    <row r="691" spans="1:32" ht="35.25">
      <c r="A691" s="18"/>
      <c r="B691" s="18"/>
      <c r="C691" s="18"/>
      <c r="D691" s="18"/>
      <c r="E691" s="18"/>
      <c r="F691" s="20"/>
      <c r="G691" s="20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</row>
    <row r="692" spans="1:32" ht="35.25">
      <c r="A692" s="18"/>
      <c r="B692" s="18"/>
      <c r="C692" s="18"/>
      <c r="D692" s="18"/>
      <c r="E692" s="18"/>
      <c r="F692" s="20"/>
      <c r="G692" s="20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</row>
    <row r="693" spans="1:32" ht="35.25">
      <c r="A693" s="18"/>
      <c r="B693" s="18"/>
      <c r="C693" s="18"/>
      <c r="D693" s="18"/>
      <c r="E693" s="18"/>
      <c r="F693" s="20"/>
      <c r="G693" s="20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</row>
    <row r="694" spans="1:32" ht="35.25">
      <c r="A694" s="18"/>
      <c r="B694" s="18"/>
      <c r="C694" s="18"/>
      <c r="D694" s="18"/>
      <c r="E694" s="18"/>
      <c r="F694" s="20"/>
      <c r="G694" s="20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</row>
    <row r="695" spans="1:32" ht="35.25">
      <c r="A695" s="18"/>
      <c r="B695" s="18"/>
      <c r="C695" s="18"/>
      <c r="D695" s="18"/>
      <c r="E695" s="18"/>
      <c r="F695" s="20"/>
      <c r="G695" s="20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</row>
    <row r="696" spans="1:32" ht="35.25">
      <c r="A696" s="18"/>
      <c r="B696" s="18"/>
      <c r="C696" s="18"/>
      <c r="D696" s="18"/>
      <c r="E696" s="18"/>
      <c r="F696" s="20"/>
      <c r="G696" s="20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</row>
    <row r="697" spans="1:32" ht="35.25">
      <c r="A697" s="18"/>
      <c r="B697" s="18"/>
      <c r="C697" s="18"/>
      <c r="D697" s="18"/>
      <c r="E697" s="18"/>
      <c r="F697" s="20"/>
      <c r="G697" s="20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</row>
    <row r="698" spans="1:32" ht="35.25">
      <c r="A698" s="18"/>
      <c r="B698" s="18"/>
      <c r="C698" s="18"/>
      <c r="D698" s="18"/>
      <c r="E698" s="18"/>
      <c r="F698" s="20"/>
      <c r="G698" s="20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</row>
    <row r="699" spans="1:32" ht="35.25">
      <c r="A699" s="18"/>
      <c r="B699" s="18"/>
      <c r="C699" s="18"/>
      <c r="D699" s="18"/>
      <c r="E699" s="18"/>
      <c r="F699" s="20"/>
      <c r="G699" s="20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</row>
    <row r="700" spans="1:32" ht="35.25">
      <c r="A700" s="18"/>
      <c r="B700" s="18"/>
      <c r="C700" s="18"/>
      <c r="D700" s="18"/>
      <c r="E700" s="18"/>
      <c r="F700" s="20"/>
      <c r="G700" s="20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</row>
    <row r="701" spans="1:32" ht="35.25">
      <c r="A701" s="18"/>
      <c r="B701" s="18"/>
      <c r="C701" s="18"/>
      <c r="D701" s="18"/>
      <c r="E701" s="18"/>
      <c r="F701" s="20"/>
      <c r="G701" s="20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</row>
    <row r="702" spans="1:32" ht="35.25">
      <c r="A702" s="18"/>
      <c r="B702" s="18"/>
      <c r="C702" s="18"/>
      <c r="D702" s="18"/>
      <c r="E702" s="18"/>
      <c r="F702" s="20"/>
      <c r="G702" s="20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</row>
    <row r="703" spans="1:32" ht="35.25">
      <c r="A703" s="18"/>
      <c r="B703" s="18"/>
      <c r="C703" s="18"/>
      <c r="D703" s="18"/>
      <c r="E703" s="18"/>
      <c r="F703" s="20"/>
      <c r="G703" s="20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</row>
    <row r="704" spans="1:32" ht="35.25">
      <c r="A704" s="18"/>
      <c r="B704" s="18"/>
      <c r="C704" s="18"/>
      <c r="D704" s="18"/>
      <c r="E704" s="18"/>
      <c r="F704" s="20"/>
      <c r="G704" s="20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</row>
    <row r="705" spans="1:32" ht="35.25">
      <c r="A705" s="18"/>
      <c r="B705" s="18"/>
      <c r="C705" s="18"/>
      <c r="D705" s="18"/>
      <c r="E705" s="18"/>
      <c r="F705" s="20"/>
      <c r="G705" s="20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</row>
    <row r="706" spans="1:32" ht="35.25">
      <c r="A706" s="18"/>
      <c r="B706" s="18"/>
      <c r="C706" s="18"/>
      <c r="D706" s="18"/>
      <c r="E706" s="18"/>
      <c r="F706" s="20"/>
      <c r="G706" s="20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</row>
    <row r="707" spans="1:32" ht="35.25">
      <c r="A707" s="18"/>
      <c r="B707" s="18"/>
      <c r="C707" s="18"/>
      <c r="D707" s="18"/>
      <c r="E707" s="18"/>
      <c r="F707" s="20"/>
      <c r="G707" s="20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</row>
    <row r="708" spans="1:32" ht="35.25">
      <c r="A708" s="18"/>
      <c r="B708" s="18"/>
      <c r="C708" s="18"/>
      <c r="D708" s="18"/>
      <c r="E708" s="18"/>
      <c r="F708" s="20"/>
      <c r="G708" s="20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</row>
    <row r="709" spans="1:32" ht="35.25">
      <c r="A709" s="18"/>
      <c r="B709" s="18"/>
      <c r="C709" s="18"/>
      <c r="D709" s="18"/>
      <c r="E709" s="18"/>
      <c r="F709" s="20"/>
      <c r="G709" s="20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</row>
    <row r="710" spans="1:32" ht="35.25">
      <c r="A710" s="18"/>
      <c r="B710" s="18"/>
      <c r="C710" s="18"/>
      <c r="D710" s="18"/>
      <c r="E710" s="18"/>
      <c r="F710" s="20"/>
      <c r="G710" s="20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</row>
    <row r="711" spans="1:32" ht="35.25">
      <c r="A711" s="18"/>
      <c r="B711" s="18"/>
      <c r="C711" s="18"/>
      <c r="D711" s="18"/>
      <c r="E711" s="18"/>
      <c r="F711" s="20"/>
      <c r="G711" s="20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</row>
    <row r="712" spans="1:32" ht="35.25">
      <c r="A712" s="18"/>
      <c r="B712" s="18"/>
      <c r="C712" s="18"/>
      <c r="D712" s="18"/>
      <c r="E712" s="18"/>
      <c r="F712" s="20"/>
      <c r="G712" s="20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</row>
    <row r="713" spans="1:32" ht="35.25">
      <c r="A713" s="18"/>
      <c r="B713" s="18"/>
      <c r="C713" s="18"/>
      <c r="D713" s="18"/>
      <c r="E713" s="18"/>
      <c r="F713" s="20"/>
      <c r="G713" s="20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</row>
    <row r="714" spans="1:32" ht="35.25">
      <c r="A714" s="18"/>
      <c r="B714" s="18"/>
      <c r="C714" s="18"/>
      <c r="D714" s="18"/>
      <c r="E714" s="18"/>
      <c r="F714" s="20"/>
      <c r="G714" s="20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</row>
    <row r="715" spans="1:32" ht="35.25">
      <c r="A715" s="18"/>
      <c r="B715" s="18"/>
      <c r="C715" s="18"/>
      <c r="D715" s="18"/>
      <c r="E715" s="18"/>
      <c r="F715" s="20"/>
      <c r="G715" s="20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</row>
    <row r="716" spans="1:32" ht="35.25">
      <c r="A716" s="18"/>
      <c r="B716" s="18"/>
      <c r="C716" s="18"/>
      <c r="D716" s="18"/>
      <c r="E716" s="18"/>
      <c r="F716" s="20"/>
      <c r="G716" s="20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</row>
    <row r="717" spans="1:32" ht="35.25">
      <c r="A717" s="18"/>
      <c r="B717" s="18"/>
      <c r="C717" s="18"/>
      <c r="D717" s="18"/>
      <c r="E717" s="18"/>
      <c r="F717" s="20"/>
      <c r="G717" s="20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</row>
    <row r="718" spans="1:32" ht="35.25">
      <c r="A718" s="18"/>
      <c r="B718" s="18"/>
      <c r="C718" s="18"/>
      <c r="D718" s="18"/>
      <c r="E718" s="18"/>
      <c r="F718" s="20"/>
      <c r="G718" s="20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</row>
    <row r="719" spans="1:32" ht="35.25">
      <c r="A719" s="18"/>
      <c r="B719" s="18"/>
      <c r="C719" s="18"/>
      <c r="D719" s="18"/>
      <c r="E719" s="18"/>
      <c r="F719" s="20"/>
      <c r="G719" s="20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</row>
    <row r="720" spans="1:32" ht="35.25">
      <c r="A720" s="18"/>
      <c r="B720" s="18"/>
      <c r="C720" s="18"/>
      <c r="D720" s="18"/>
      <c r="E720" s="18"/>
      <c r="F720" s="20"/>
      <c r="G720" s="20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</row>
    <row r="721" spans="1:32" ht="35.25">
      <c r="A721" s="18"/>
      <c r="B721" s="18"/>
      <c r="C721" s="18"/>
      <c r="D721" s="18"/>
      <c r="E721" s="18"/>
      <c r="F721" s="20"/>
      <c r="G721" s="20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</row>
    <row r="722" spans="1:32" ht="35.25">
      <c r="A722" s="18"/>
      <c r="B722" s="18"/>
      <c r="C722" s="18"/>
      <c r="D722" s="18"/>
      <c r="E722" s="18"/>
      <c r="F722" s="20"/>
      <c r="G722" s="20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</row>
    <row r="723" spans="1:32" ht="35.25">
      <c r="A723" s="18"/>
      <c r="B723" s="18"/>
      <c r="C723" s="18"/>
      <c r="D723" s="18"/>
      <c r="E723" s="18"/>
      <c r="F723" s="20"/>
      <c r="G723" s="20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</row>
    <row r="724" spans="1:32" ht="35.25">
      <c r="A724" s="18"/>
      <c r="B724" s="18"/>
      <c r="C724" s="18"/>
      <c r="D724" s="18"/>
      <c r="E724" s="18"/>
      <c r="F724" s="20"/>
      <c r="G724" s="20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</row>
    <row r="725" spans="1:32" ht="35.25">
      <c r="A725" s="18"/>
      <c r="B725" s="18"/>
      <c r="C725" s="18"/>
      <c r="D725" s="18"/>
      <c r="E725" s="18"/>
      <c r="F725" s="20"/>
      <c r="G725" s="20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</row>
    <row r="726" spans="1:32" ht="35.25">
      <c r="A726" s="18"/>
      <c r="B726" s="18"/>
      <c r="C726" s="18"/>
      <c r="D726" s="18"/>
      <c r="E726" s="18"/>
      <c r="F726" s="20"/>
      <c r="G726" s="20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</row>
    <row r="727" spans="1:32" ht="35.25">
      <c r="A727" s="18"/>
      <c r="B727" s="18"/>
      <c r="C727" s="18"/>
      <c r="D727" s="18"/>
      <c r="E727" s="18"/>
      <c r="F727" s="20"/>
      <c r="G727" s="20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</row>
    <row r="728" spans="1:32" ht="35.25">
      <c r="A728" s="18"/>
      <c r="B728" s="18"/>
      <c r="C728" s="18"/>
      <c r="D728" s="18"/>
      <c r="E728" s="18"/>
      <c r="F728" s="20"/>
      <c r="G728" s="20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</row>
    <row r="729" spans="1:32" ht="35.25">
      <c r="A729" s="18"/>
      <c r="B729" s="18"/>
      <c r="C729" s="18"/>
      <c r="D729" s="18"/>
      <c r="E729" s="18"/>
      <c r="F729" s="20"/>
      <c r="G729" s="20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</row>
    <row r="730" spans="1:32" ht="35.25">
      <c r="A730" s="18"/>
      <c r="B730" s="18"/>
      <c r="C730" s="18"/>
      <c r="D730" s="18"/>
      <c r="E730" s="18"/>
      <c r="F730" s="20"/>
      <c r="G730" s="20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</row>
    <row r="731" spans="1:32" ht="35.25">
      <c r="A731" s="18"/>
      <c r="B731" s="18"/>
      <c r="C731" s="18"/>
      <c r="D731" s="18"/>
      <c r="E731" s="18"/>
      <c r="F731" s="20"/>
      <c r="G731" s="20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</row>
    <row r="732" spans="1:32" ht="35.25">
      <c r="A732" s="18"/>
      <c r="B732" s="18"/>
      <c r="C732" s="18"/>
      <c r="D732" s="18"/>
      <c r="E732" s="18"/>
      <c r="F732" s="20"/>
      <c r="G732" s="20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</row>
    <row r="733" spans="1:32" ht="35.25">
      <c r="A733" s="18"/>
      <c r="B733" s="18"/>
      <c r="C733" s="18"/>
      <c r="D733" s="18"/>
      <c r="E733" s="18"/>
      <c r="F733" s="20"/>
      <c r="G733" s="20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</row>
    <row r="734" spans="1:32" ht="35.25">
      <c r="A734" s="18"/>
      <c r="B734" s="18"/>
      <c r="C734" s="18"/>
      <c r="D734" s="18"/>
      <c r="E734" s="18"/>
      <c r="F734" s="20"/>
      <c r="G734" s="20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</row>
    <row r="735" spans="1:32" ht="35.25">
      <c r="A735" s="18"/>
      <c r="B735" s="18"/>
      <c r="C735" s="18"/>
      <c r="D735" s="18"/>
      <c r="E735" s="18"/>
      <c r="F735" s="20"/>
      <c r="G735" s="20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</row>
    <row r="736" spans="1:32" ht="35.25">
      <c r="A736" s="18"/>
      <c r="B736" s="18"/>
      <c r="C736" s="18"/>
      <c r="D736" s="18"/>
      <c r="E736" s="18"/>
      <c r="F736" s="20"/>
      <c r="G736" s="20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</row>
    <row r="737" spans="1:32" ht="35.25">
      <c r="A737" s="18"/>
      <c r="B737" s="18"/>
      <c r="C737" s="18"/>
      <c r="D737" s="18"/>
      <c r="E737" s="18"/>
      <c r="F737" s="20"/>
      <c r="G737" s="20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</row>
    <row r="738" spans="1:32" ht="35.25">
      <c r="A738" s="18"/>
      <c r="B738" s="18"/>
      <c r="C738" s="18"/>
      <c r="D738" s="18"/>
      <c r="E738" s="18"/>
      <c r="F738" s="20"/>
      <c r="G738" s="20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</row>
    <row r="739" spans="1:32" ht="35.25">
      <c r="A739" s="18"/>
      <c r="B739" s="18"/>
      <c r="C739" s="18"/>
      <c r="D739" s="18"/>
      <c r="E739" s="18"/>
      <c r="F739" s="20"/>
      <c r="G739" s="20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</row>
    <row r="740" spans="1:32" ht="35.25">
      <c r="A740" s="18"/>
      <c r="B740" s="18"/>
      <c r="C740" s="18"/>
      <c r="D740" s="18"/>
      <c r="E740" s="18"/>
      <c r="F740" s="20"/>
      <c r="G740" s="20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</row>
    <row r="741" spans="1:32" ht="35.25">
      <c r="A741" s="18"/>
      <c r="B741" s="18"/>
      <c r="C741" s="18"/>
      <c r="D741" s="18"/>
      <c r="E741" s="18"/>
      <c r="F741" s="20"/>
      <c r="G741" s="20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</row>
    <row r="742" spans="1:32" ht="35.25">
      <c r="A742" s="18"/>
      <c r="B742" s="18"/>
      <c r="C742" s="18"/>
      <c r="D742" s="18"/>
      <c r="E742" s="18"/>
      <c r="F742" s="20"/>
      <c r="G742" s="20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</row>
    <row r="743" spans="1:32" ht="35.25">
      <c r="A743" s="18"/>
      <c r="B743" s="18"/>
      <c r="C743" s="18"/>
      <c r="D743" s="18"/>
      <c r="E743" s="18"/>
      <c r="F743" s="20"/>
      <c r="G743" s="20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</row>
    <row r="744" spans="1:32" ht="35.25">
      <c r="A744" s="18"/>
      <c r="B744" s="18"/>
      <c r="C744" s="18"/>
      <c r="D744" s="18"/>
      <c r="E744" s="18"/>
      <c r="F744" s="20"/>
      <c r="G744" s="20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</row>
    <row r="745" spans="1:32" ht="35.25">
      <c r="A745" s="18"/>
      <c r="B745" s="18"/>
      <c r="C745" s="18"/>
      <c r="D745" s="18"/>
      <c r="E745" s="18"/>
      <c r="F745" s="20"/>
      <c r="G745" s="20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</row>
    <row r="746" spans="1:32" ht="35.25">
      <c r="A746" s="18"/>
      <c r="B746" s="18"/>
      <c r="C746" s="18"/>
      <c r="D746" s="18"/>
      <c r="E746" s="18"/>
      <c r="F746" s="20"/>
      <c r="G746" s="20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</row>
    <row r="747" spans="1:32" ht="35.25">
      <c r="A747" s="18"/>
      <c r="B747" s="18"/>
      <c r="C747" s="18"/>
      <c r="D747" s="18"/>
      <c r="E747" s="18"/>
      <c r="F747" s="20"/>
      <c r="G747" s="20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</row>
    <row r="748" spans="1:32" ht="35.25">
      <c r="A748" s="18"/>
      <c r="B748" s="18"/>
      <c r="C748" s="18"/>
      <c r="D748" s="18"/>
      <c r="E748" s="18"/>
      <c r="F748" s="20"/>
      <c r="G748" s="20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</row>
    <row r="749" spans="1:32" ht="35.25">
      <c r="A749" s="18"/>
      <c r="B749" s="18"/>
      <c r="C749" s="18"/>
      <c r="D749" s="18"/>
      <c r="E749" s="18"/>
      <c r="F749" s="20"/>
      <c r="G749" s="20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</row>
    <row r="750" spans="1:32" ht="35.25">
      <c r="A750" s="18"/>
      <c r="B750" s="18"/>
      <c r="C750" s="18"/>
      <c r="D750" s="18"/>
      <c r="E750" s="18"/>
      <c r="F750" s="20"/>
      <c r="G750" s="20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</row>
    <row r="751" spans="1:32" ht="35.25">
      <c r="A751" s="18"/>
      <c r="B751" s="18"/>
      <c r="C751" s="18"/>
      <c r="D751" s="18"/>
      <c r="E751" s="18"/>
      <c r="F751" s="20"/>
      <c r="G751" s="20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</row>
    <row r="752" spans="1:32" ht="35.25">
      <c r="A752" s="18"/>
      <c r="B752" s="18"/>
      <c r="C752" s="18"/>
      <c r="D752" s="18"/>
      <c r="E752" s="18"/>
      <c r="F752" s="20"/>
      <c r="G752" s="20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</row>
    <row r="753" spans="1:32" ht="35.25">
      <c r="A753" s="18"/>
      <c r="B753" s="18"/>
      <c r="C753" s="18"/>
      <c r="D753" s="18"/>
      <c r="E753" s="18"/>
      <c r="F753" s="20"/>
      <c r="G753" s="20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</row>
    <row r="754" spans="1:32" ht="35.25">
      <c r="A754" s="18"/>
      <c r="B754" s="18"/>
      <c r="C754" s="18"/>
      <c r="D754" s="18"/>
      <c r="E754" s="18"/>
      <c r="F754" s="20"/>
      <c r="G754" s="20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</row>
    <row r="755" spans="1:32" ht="35.25">
      <c r="A755" s="18"/>
      <c r="B755" s="18"/>
      <c r="C755" s="18"/>
      <c r="D755" s="18"/>
      <c r="E755" s="18"/>
      <c r="F755" s="20"/>
      <c r="G755" s="20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</row>
    <row r="756" spans="1:32" ht="35.25">
      <c r="A756" s="18"/>
      <c r="B756" s="18"/>
      <c r="C756" s="18"/>
      <c r="D756" s="18"/>
      <c r="E756" s="18"/>
      <c r="F756" s="20"/>
      <c r="G756" s="20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</row>
    <row r="757" spans="1:32" ht="35.25">
      <c r="A757" s="18"/>
      <c r="B757" s="18"/>
      <c r="C757" s="18"/>
      <c r="D757" s="18"/>
      <c r="E757" s="18"/>
      <c r="F757" s="20"/>
      <c r="G757" s="20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</row>
    <row r="758" spans="1:32" ht="35.25">
      <c r="A758" s="18"/>
      <c r="B758" s="18"/>
      <c r="C758" s="18"/>
      <c r="D758" s="18"/>
      <c r="E758" s="18"/>
      <c r="F758" s="20"/>
      <c r="G758" s="20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</row>
    <row r="759" spans="1:32" ht="35.25">
      <c r="A759" s="18"/>
      <c r="B759" s="18"/>
      <c r="C759" s="18"/>
      <c r="D759" s="18"/>
      <c r="E759" s="18"/>
      <c r="F759" s="20"/>
      <c r="G759" s="20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</row>
    <row r="760" spans="1:32" ht="35.25">
      <c r="A760" s="18"/>
      <c r="B760" s="18"/>
      <c r="C760" s="18"/>
      <c r="D760" s="18"/>
      <c r="E760" s="18"/>
      <c r="F760" s="20"/>
      <c r="G760" s="20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</row>
    <row r="761" spans="1:32" ht="35.25">
      <c r="A761" s="18"/>
      <c r="B761" s="18"/>
      <c r="C761" s="18"/>
      <c r="D761" s="18"/>
      <c r="E761" s="18"/>
      <c r="F761" s="20"/>
      <c r="G761" s="20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</row>
    <row r="762" spans="1:32" ht="35.25">
      <c r="A762" s="18"/>
      <c r="B762" s="18"/>
      <c r="C762" s="18"/>
      <c r="D762" s="18"/>
      <c r="E762" s="18"/>
      <c r="F762" s="20"/>
      <c r="G762" s="20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</row>
    <row r="763" spans="1:32" ht="35.25">
      <c r="A763" s="18"/>
      <c r="B763" s="18"/>
      <c r="C763" s="18"/>
      <c r="D763" s="18"/>
      <c r="E763" s="18"/>
      <c r="F763" s="20"/>
      <c r="G763" s="20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</row>
    <row r="764" spans="1:32" ht="35.25">
      <c r="A764" s="18"/>
      <c r="B764" s="18"/>
      <c r="C764" s="18"/>
      <c r="D764" s="18"/>
      <c r="E764" s="18"/>
      <c r="F764" s="20"/>
      <c r="G764" s="20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</row>
    <row r="765" spans="1:32" ht="35.25">
      <c r="A765" s="18"/>
      <c r="B765" s="18"/>
      <c r="C765" s="18"/>
      <c r="D765" s="18"/>
      <c r="E765" s="18"/>
      <c r="F765" s="20"/>
      <c r="G765" s="20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</row>
    <row r="766" spans="1:32" ht="35.25">
      <c r="A766" s="18"/>
      <c r="B766" s="18"/>
      <c r="C766" s="18"/>
      <c r="D766" s="18"/>
      <c r="E766" s="18"/>
      <c r="F766" s="20"/>
      <c r="G766" s="20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</row>
    <row r="767" spans="1:32" ht="35.25">
      <c r="A767" s="18"/>
      <c r="B767" s="18"/>
      <c r="C767" s="18"/>
      <c r="D767" s="18"/>
      <c r="E767" s="18"/>
      <c r="F767" s="20"/>
      <c r="G767" s="20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</row>
    <row r="768" spans="1:32" ht="35.25">
      <c r="A768" s="18"/>
      <c r="B768" s="18"/>
      <c r="C768" s="18"/>
      <c r="D768" s="18"/>
      <c r="E768" s="18"/>
      <c r="F768" s="20"/>
      <c r="G768" s="20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</row>
    <row r="769" spans="1:32" ht="35.25">
      <c r="A769" s="18"/>
      <c r="B769" s="18"/>
      <c r="C769" s="18"/>
      <c r="D769" s="18"/>
      <c r="E769" s="18"/>
      <c r="F769" s="20"/>
      <c r="G769" s="20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</row>
    <row r="770" spans="1:32" ht="35.25">
      <c r="A770" s="18"/>
      <c r="B770" s="18"/>
      <c r="C770" s="18"/>
      <c r="D770" s="18"/>
      <c r="E770" s="18"/>
      <c r="F770" s="20"/>
      <c r="G770" s="20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</row>
    <row r="771" spans="1:32" ht="35.25">
      <c r="A771" s="18"/>
      <c r="B771" s="18"/>
      <c r="C771" s="18"/>
      <c r="D771" s="18"/>
      <c r="E771" s="18"/>
      <c r="F771" s="20"/>
      <c r="G771" s="20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</row>
    <row r="772" spans="1:32" ht="35.25">
      <c r="A772" s="18"/>
      <c r="B772" s="18"/>
      <c r="C772" s="18"/>
      <c r="D772" s="18"/>
      <c r="E772" s="18"/>
      <c r="F772" s="20"/>
      <c r="G772" s="20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</row>
    <row r="773" spans="1:32" ht="35.25">
      <c r="A773" s="18"/>
      <c r="B773" s="18"/>
      <c r="C773" s="18"/>
      <c r="D773" s="18"/>
      <c r="E773" s="18"/>
      <c r="F773" s="20"/>
      <c r="G773" s="20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</row>
    <row r="774" spans="1:32" ht="35.25">
      <c r="A774" s="18"/>
      <c r="B774" s="18"/>
      <c r="C774" s="18"/>
      <c r="D774" s="18"/>
      <c r="E774" s="18"/>
      <c r="F774" s="20"/>
      <c r="G774" s="20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</row>
    <row r="775" spans="1:32" ht="35.25">
      <c r="A775" s="18"/>
      <c r="B775" s="18"/>
      <c r="C775" s="18"/>
      <c r="D775" s="18"/>
      <c r="E775" s="18"/>
      <c r="F775" s="20"/>
      <c r="G775" s="20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</row>
    <row r="776" spans="1:32" ht="35.25">
      <c r="A776" s="18"/>
      <c r="B776" s="18"/>
      <c r="C776" s="18"/>
      <c r="D776" s="18"/>
      <c r="E776" s="18"/>
      <c r="F776" s="20"/>
      <c r="G776" s="20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</row>
    <row r="777" spans="1:32" ht="35.25">
      <c r="A777" s="18"/>
      <c r="B777" s="18"/>
      <c r="C777" s="18"/>
      <c r="D777" s="18"/>
      <c r="E777" s="18"/>
      <c r="F777" s="20"/>
      <c r="G777" s="20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</row>
    <row r="778" spans="1:32" ht="35.25">
      <c r="A778" s="18"/>
      <c r="B778" s="18"/>
      <c r="C778" s="18"/>
      <c r="D778" s="18"/>
      <c r="E778" s="18"/>
      <c r="F778" s="20"/>
      <c r="G778" s="20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</row>
    <row r="779" spans="1:32" ht="35.25">
      <c r="A779" s="18"/>
      <c r="B779" s="18"/>
      <c r="C779" s="18"/>
      <c r="D779" s="18"/>
      <c r="E779" s="18"/>
      <c r="F779" s="20"/>
      <c r="G779" s="20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</row>
    <row r="780" spans="1:32" ht="35.25">
      <c r="A780" s="18"/>
      <c r="B780" s="18"/>
      <c r="C780" s="18"/>
      <c r="D780" s="18"/>
      <c r="E780" s="18"/>
      <c r="F780" s="20"/>
      <c r="G780" s="20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</row>
    <row r="781" spans="1:32" ht="35.25">
      <c r="A781" s="18"/>
      <c r="B781" s="18"/>
      <c r="C781" s="18"/>
      <c r="D781" s="18"/>
      <c r="E781" s="18"/>
      <c r="F781" s="20"/>
      <c r="G781" s="20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</row>
    <row r="782" spans="1:32" ht="35.25">
      <c r="A782" s="18"/>
      <c r="B782" s="18"/>
      <c r="C782" s="18"/>
      <c r="D782" s="18"/>
      <c r="E782" s="18"/>
      <c r="F782" s="20"/>
      <c r="G782" s="20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</row>
    <row r="783" spans="1:32" ht="35.25">
      <c r="A783" s="18"/>
      <c r="B783" s="18"/>
      <c r="C783" s="18"/>
      <c r="D783" s="18"/>
      <c r="E783" s="18"/>
      <c r="F783" s="20"/>
      <c r="G783" s="20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</row>
    <row r="784" spans="1:32" ht="35.25">
      <c r="A784" s="18"/>
      <c r="B784" s="18"/>
      <c r="C784" s="18"/>
      <c r="D784" s="18"/>
      <c r="E784" s="18"/>
      <c r="F784" s="20"/>
      <c r="G784" s="20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</row>
    <row r="785" spans="1:32" ht="35.25">
      <c r="A785" s="18"/>
      <c r="B785" s="18"/>
      <c r="C785" s="18"/>
      <c r="D785" s="18"/>
      <c r="E785" s="18"/>
      <c r="F785" s="20"/>
      <c r="G785" s="20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</row>
    <row r="786" spans="1:32" ht="35.25">
      <c r="A786" s="18"/>
      <c r="B786" s="18"/>
      <c r="C786" s="18"/>
      <c r="D786" s="18"/>
      <c r="E786" s="18"/>
      <c r="F786" s="20"/>
      <c r="G786" s="20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</row>
    <row r="787" spans="1:32" ht="35.25">
      <c r="A787" s="18"/>
      <c r="B787" s="18"/>
      <c r="C787" s="18"/>
      <c r="D787" s="18"/>
      <c r="E787" s="18"/>
      <c r="F787" s="20"/>
      <c r="G787" s="20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</row>
    <row r="788" spans="1:32" ht="35.25">
      <c r="A788" s="18"/>
      <c r="B788" s="18"/>
      <c r="C788" s="18"/>
      <c r="D788" s="18"/>
      <c r="E788" s="18"/>
      <c r="F788" s="20"/>
      <c r="G788" s="20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</row>
    <row r="789" spans="1:32" ht="35.25">
      <c r="A789" s="18"/>
      <c r="B789" s="18"/>
      <c r="C789" s="18"/>
      <c r="D789" s="18"/>
      <c r="E789" s="18"/>
      <c r="F789" s="20"/>
      <c r="G789" s="20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</row>
    <row r="790" spans="1:32" ht="35.25">
      <c r="A790" s="18"/>
      <c r="B790" s="18"/>
      <c r="C790" s="18"/>
      <c r="D790" s="18"/>
      <c r="E790" s="18"/>
      <c r="F790" s="20"/>
      <c r="G790" s="20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</row>
    <row r="791" spans="1:32" ht="35.25">
      <c r="A791" s="18"/>
      <c r="B791" s="18"/>
      <c r="C791" s="18"/>
      <c r="D791" s="18"/>
      <c r="E791" s="18"/>
      <c r="F791" s="20"/>
      <c r="G791" s="20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</row>
    <row r="792" spans="1:32" ht="35.25">
      <c r="A792" s="18"/>
      <c r="B792" s="18"/>
      <c r="C792" s="18"/>
      <c r="D792" s="18"/>
      <c r="E792" s="18"/>
      <c r="F792" s="20"/>
      <c r="G792" s="20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</row>
    <row r="793" spans="1:32" ht="35.25">
      <c r="A793" s="18"/>
      <c r="B793" s="18"/>
      <c r="C793" s="18"/>
      <c r="D793" s="18"/>
      <c r="E793" s="18"/>
      <c r="F793" s="20"/>
      <c r="G793" s="20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</row>
    <row r="794" spans="1:32" ht="35.25">
      <c r="A794" s="18"/>
      <c r="B794" s="18"/>
      <c r="C794" s="18"/>
      <c r="D794" s="18"/>
      <c r="E794" s="18"/>
      <c r="F794" s="20"/>
      <c r="G794" s="20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</row>
    <row r="795" spans="1:32" ht="35.25">
      <c r="A795" s="18"/>
      <c r="B795" s="18"/>
      <c r="C795" s="18"/>
      <c r="D795" s="18"/>
      <c r="E795" s="18"/>
      <c r="F795" s="20"/>
      <c r="G795" s="20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</row>
    <row r="796" spans="1:32" ht="35.25">
      <c r="A796" s="18"/>
      <c r="B796" s="18"/>
      <c r="C796" s="18"/>
      <c r="D796" s="18"/>
      <c r="E796" s="18"/>
      <c r="F796" s="20"/>
      <c r="G796" s="20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</row>
    <row r="797" spans="1:32" ht="35.25">
      <c r="A797" s="18"/>
      <c r="B797" s="18"/>
      <c r="C797" s="18"/>
      <c r="D797" s="18"/>
      <c r="E797" s="18"/>
      <c r="F797" s="20"/>
      <c r="G797" s="20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</row>
    <row r="798" spans="1:32" ht="35.25">
      <c r="A798" s="18"/>
      <c r="B798" s="18"/>
      <c r="C798" s="18"/>
      <c r="D798" s="18"/>
      <c r="E798" s="18"/>
      <c r="F798" s="20"/>
      <c r="G798" s="20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</row>
    <row r="799" spans="1:32" ht="35.25">
      <c r="A799" s="18"/>
      <c r="B799" s="18"/>
      <c r="C799" s="18"/>
      <c r="D799" s="18"/>
      <c r="E799" s="18"/>
      <c r="F799" s="20"/>
      <c r="G799" s="20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</row>
    <row r="800" spans="1:32" ht="35.25">
      <c r="A800" s="18"/>
      <c r="B800" s="18"/>
      <c r="C800" s="18"/>
      <c r="D800" s="18"/>
      <c r="E800" s="18"/>
      <c r="F800" s="20"/>
      <c r="G800" s="20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</row>
    <row r="801" spans="1:32" ht="35.25">
      <c r="A801" s="18"/>
      <c r="B801" s="18"/>
      <c r="C801" s="18"/>
      <c r="D801" s="18"/>
      <c r="E801" s="18"/>
      <c r="F801" s="20"/>
      <c r="G801" s="20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</row>
    <row r="802" spans="1:32" ht="35.25">
      <c r="A802" s="18"/>
      <c r="B802" s="18"/>
      <c r="C802" s="18"/>
      <c r="D802" s="18"/>
      <c r="E802" s="18"/>
      <c r="F802" s="20"/>
      <c r="G802" s="20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</row>
    <row r="803" spans="1:32" ht="35.25">
      <c r="A803" s="18"/>
      <c r="B803" s="18"/>
      <c r="C803" s="18"/>
      <c r="D803" s="18"/>
      <c r="E803" s="18"/>
      <c r="F803" s="20"/>
      <c r="G803" s="20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</row>
    <row r="804" spans="1:32" ht="35.25">
      <c r="A804" s="18"/>
      <c r="B804" s="18"/>
      <c r="C804" s="18"/>
      <c r="D804" s="18"/>
      <c r="E804" s="18"/>
      <c r="F804" s="20"/>
      <c r="G804" s="20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</row>
    <row r="805" spans="1:32" ht="35.25">
      <c r="A805" s="18"/>
      <c r="B805" s="18"/>
      <c r="C805" s="18"/>
      <c r="D805" s="18"/>
      <c r="E805" s="18"/>
      <c r="F805" s="20"/>
      <c r="G805" s="20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</row>
    <row r="806" spans="1:32" ht="35.25">
      <c r="A806" s="18"/>
      <c r="B806" s="18"/>
      <c r="C806" s="18"/>
      <c r="D806" s="18"/>
      <c r="E806" s="18"/>
      <c r="F806" s="20"/>
      <c r="G806" s="20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</row>
    <row r="807" spans="1:32" ht="35.25">
      <c r="A807" s="18"/>
      <c r="B807" s="18"/>
      <c r="C807" s="18"/>
      <c r="D807" s="18"/>
      <c r="E807" s="18"/>
      <c r="F807" s="20"/>
      <c r="G807" s="20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</row>
    <row r="808" spans="1:32" ht="35.25">
      <c r="A808" s="18"/>
      <c r="B808" s="18"/>
      <c r="C808" s="18"/>
      <c r="D808" s="18"/>
      <c r="E808" s="18"/>
      <c r="F808" s="20"/>
      <c r="G808" s="20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</row>
    <row r="809" spans="1:32" ht="35.25">
      <c r="A809" s="18"/>
      <c r="B809" s="18"/>
      <c r="C809" s="18"/>
      <c r="D809" s="18"/>
      <c r="E809" s="18"/>
      <c r="F809" s="20"/>
      <c r="G809" s="20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</row>
    <row r="810" spans="1:32" ht="35.25">
      <c r="A810" s="18"/>
      <c r="B810" s="18"/>
      <c r="C810" s="18"/>
      <c r="D810" s="18"/>
      <c r="E810" s="18"/>
      <c r="F810" s="20"/>
      <c r="G810" s="20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</row>
    <row r="811" spans="1:32" ht="35.25">
      <c r="A811" s="18"/>
      <c r="B811" s="18"/>
      <c r="C811" s="18"/>
      <c r="D811" s="18"/>
      <c r="E811" s="18"/>
      <c r="F811" s="20"/>
      <c r="G811" s="20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</row>
    <row r="812" spans="1:32" ht="35.25">
      <c r="A812" s="18"/>
      <c r="B812" s="18"/>
      <c r="C812" s="18"/>
      <c r="D812" s="18"/>
      <c r="E812" s="18"/>
      <c r="F812" s="20"/>
      <c r="G812" s="20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</row>
    <row r="813" spans="1:32" ht="35.25">
      <c r="A813" s="18"/>
      <c r="B813" s="18"/>
      <c r="C813" s="18"/>
      <c r="D813" s="18"/>
      <c r="E813" s="18"/>
      <c r="F813" s="20"/>
      <c r="G813" s="20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</row>
    <row r="814" spans="1:32" ht="35.25">
      <c r="A814" s="18"/>
      <c r="B814" s="18"/>
      <c r="C814" s="18"/>
      <c r="D814" s="18"/>
      <c r="E814" s="18"/>
      <c r="F814" s="20"/>
      <c r="G814" s="20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</row>
    <row r="815" spans="1:32" ht="35.25">
      <c r="A815" s="18"/>
      <c r="B815" s="18"/>
      <c r="C815" s="18"/>
      <c r="D815" s="18"/>
      <c r="E815" s="18"/>
      <c r="F815" s="20"/>
      <c r="G815" s="20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</row>
    <row r="816" spans="1:32" ht="35.25">
      <c r="A816" s="18"/>
      <c r="B816" s="18"/>
      <c r="C816" s="18"/>
      <c r="D816" s="18"/>
      <c r="E816" s="18"/>
      <c r="F816" s="20"/>
      <c r="G816" s="20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</row>
    <row r="817" spans="1:32" ht="35.25">
      <c r="A817" s="18"/>
      <c r="B817" s="18"/>
      <c r="C817" s="18"/>
      <c r="D817" s="18"/>
      <c r="E817" s="18"/>
      <c r="F817" s="20"/>
      <c r="G817" s="20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</row>
    <row r="818" spans="1:32" ht="35.25">
      <c r="A818" s="18"/>
      <c r="B818" s="18"/>
      <c r="C818" s="18"/>
      <c r="D818" s="18"/>
      <c r="E818" s="18"/>
      <c r="F818" s="20"/>
      <c r="G818" s="20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</row>
    <row r="819" spans="1:32" ht="35.25">
      <c r="A819" s="18"/>
      <c r="B819" s="18"/>
      <c r="C819" s="18"/>
      <c r="D819" s="18"/>
      <c r="E819" s="18"/>
      <c r="F819" s="20"/>
      <c r="G819" s="20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</row>
    <row r="820" spans="1:32" ht="35.25">
      <c r="A820" s="18"/>
      <c r="B820" s="18"/>
      <c r="C820" s="18"/>
      <c r="D820" s="18"/>
      <c r="E820" s="18"/>
      <c r="F820" s="20"/>
      <c r="G820" s="20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</row>
    <row r="821" spans="1:32" ht="35.25">
      <c r="A821" s="18"/>
      <c r="B821" s="18"/>
      <c r="C821" s="18"/>
      <c r="D821" s="18"/>
      <c r="E821" s="18"/>
      <c r="F821" s="20"/>
      <c r="G821" s="20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</row>
    <row r="822" spans="1:32" ht="35.25">
      <c r="A822" s="18"/>
      <c r="B822" s="18"/>
      <c r="C822" s="18"/>
      <c r="D822" s="18"/>
      <c r="E822" s="18"/>
      <c r="F822" s="20"/>
      <c r="G822" s="20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</row>
    <row r="823" spans="1:32" ht="35.25">
      <c r="A823" s="18"/>
      <c r="B823" s="18"/>
      <c r="C823" s="18"/>
      <c r="D823" s="18"/>
      <c r="E823" s="18"/>
      <c r="F823" s="20"/>
      <c r="G823" s="20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</row>
    <row r="824" spans="1:32" ht="35.25">
      <c r="A824" s="18"/>
      <c r="B824" s="18"/>
      <c r="C824" s="18"/>
      <c r="D824" s="18"/>
      <c r="E824" s="18"/>
      <c r="F824" s="20"/>
      <c r="G824" s="20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</row>
    <row r="825" spans="1:32" ht="35.25">
      <c r="A825" s="18"/>
      <c r="B825" s="18"/>
      <c r="C825" s="18"/>
      <c r="D825" s="18"/>
      <c r="E825" s="18"/>
      <c r="F825" s="20"/>
      <c r="G825" s="20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</row>
    <row r="826" spans="1:32" ht="35.25">
      <c r="A826" s="18"/>
      <c r="B826" s="18"/>
      <c r="C826" s="18"/>
      <c r="D826" s="18"/>
      <c r="E826" s="18"/>
      <c r="F826" s="20"/>
      <c r="G826" s="20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</row>
    <row r="827" spans="1:32" ht="35.25">
      <c r="A827" s="18"/>
      <c r="B827" s="18"/>
      <c r="C827" s="18"/>
      <c r="D827" s="18"/>
      <c r="E827" s="18"/>
      <c r="F827" s="20"/>
      <c r="G827" s="20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</row>
    <row r="828" spans="2:32" ht="35.25">
      <c r="B828" s="18"/>
      <c r="C828" s="18"/>
      <c r="D828" s="18"/>
      <c r="E828" s="18"/>
      <c r="F828" s="20"/>
      <c r="G828" s="20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</row>
  </sheetData>
  <sheetProtection/>
  <mergeCells count="616">
    <mergeCell ref="AM19:AM23"/>
    <mergeCell ref="AM104:AM107"/>
    <mergeCell ref="AM108:AM111"/>
    <mergeCell ref="AM112:AM115"/>
    <mergeCell ref="AM46:AM49"/>
    <mergeCell ref="AM68:AM71"/>
    <mergeCell ref="AM96:AM99"/>
    <mergeCell ref="AM100:AM103"/>
    <mergeCell ref="U116:U119"/>
    <mergeCell ref="W116:W119"/>
    <mergeCell ref="X116:X119"/>
    <mergeCell ref="Z116:Z119"/>
    <mergeCell ref="AM116:AM119"/>
    <mergeCell ref="AH116:AH119"/>
    <mergeCell ref="AA116:AA119"/>
    <mergeCell ref="AC116:AC119"/>
    <mergeCell ref="AD116:AD119"/>
    <mergeCell ref="AF116:AF119"/>
    <mergeCell ref="L116:L119"/>
    <mergeCell ref="N116:N119"/>
    <mergeCell ref="O116:O119"/>
    <mergeCell ref="Q116:Q119"/>
    <mergeCell ref="R116:R119"/>
    <mergeCell ref="T116:T119"/>
    <mergeCell ref="A116:A119"/>
    <mergeCell ref="B116:B119"/>
    <mergeCell ref="F116:F119"/>
    <mergeCell ref="H116:H119"/>
    <mergeCell ref="I116:I119"/>
    <mergeCell ref="K116:K119"/>
    <mergeCell ref="Z112:Z115"/>
    <mergeCell ref="AA112:AA115"/>
    <mergeCell ref="AC112:AC115"/>
    <mergeCell ref="AD112:AD115"/>
    <mergeCell ref="AF112:AF115"/>
    <mergeCell ref="AH112:AH115"/>
    <mergeCell ref="Q112:Q115"/>
    <mergeCell ref="R112:R115"/>
    <mergeCell ref="T112:T115"/>
    <mergeCell ref="U112:U115"/>
    <mergeCell ref="W112:W115"/>
    <mergeCell ref="X112:X115"/>
    <mergeCell ref="I112:I115"/>
    <mergeCell ref="K112:K115"/>
    <mergeCell ref="L112:L115"/>
    <mergeCell ref="N112:N115"/>
    <mergeCell ref="A112:A115"/>
    <mergeCell ref="B112:B115"/>
    <mergeCell ref="F112:F115"/>
    <mergeCell ref="H112:H115"/>
    <mergeCell ref="O112:O115"/>
    <mergeCell ref="AF108:AF111"/>
    <mergeCell ref="AH108:AH111"/>
    <mergeCell ref="N108:N111"/>
    <mergeCell ref="U108:U111"/>
    <mergeCell ref="W108:W111"/>
    <mergeCell ref="X108:X111"/>
    <mergeCell ref="R108:R111"/>
    <mergeCell ref="T108:T111"/>
    <mergeCell ref="Z108:Z111"/>
    <mergeCell ref="AH104:AH107"/>
    <mergeCell ref="A108:A111"/>
    <mergeCell ref="B108:B111"/>
    <mergeCell ref="F108:F111"/>
    <mergeCell ref="H108:H111"/>
    <mergeCell ref="I108:I111"/>
    <mergeCell ref="K108:K111"/>
    <mergeCell ref="L108:L111"/>
    <mergeCell ref="X104:X107"/>
    <mergeCell ref="Z104:Z107"/>
    <mergeCell ref="AA104:AA107"/>
    <mergeCell ref="AC104:AC107"/>
    <mergeCell ref="AD104:AD107"/>
    <mergeCell ref="AF104:AF107"/>
    <mergeCell ref="N104:N107"/>
    <mergeCell ref="O104:O107"/>
    <mergeCell ref="R104:R107"/>
    <mergeCell ref="T104:T107"/>
    <mergeCell ref="U104:U107"/>
    <mergeCell ref="W104:W107"/>
    <mergeCell ref="A104:A107"/>
    <mergeCell ref="B104:B107"/>
    <mergeCell ref="F104:F107"/>
    <mergeCell ref="H104:H107"/>
    <mergeCell ref="K104:K107"/>
    <mergeCell ref="L104:L107"/>
    <mergeCell ref="Z84:Z87"/>
    <mergeCell ref="AA84:AA87"/>
    <mergeCell ref="AH84:AH87"/>
    <mergeCell ref="AM80:AM83"/>
    <mergeCell ref="AM84:AM87"/>
    <mergeCell ref="AH80:AH83"/>
    <mergeCell ref="AC84:AC87"/>
    <mergeCell ref="U80:U83"/>
    <mergeCell ref="I84:I87"/>
    <mergeCell ref="K84:K87"/>
    <mergeCell ref="L84:L87"/>
    <mergeCell ref="N84:N87"/>
    <mergeCell ref="A84:A87"/>
    <mergeCell ref="B84:B87"/>
    <mergeCell ref="F84:F87"/>
    <mergeCell ref="H84:H87"/>
    <mergeCell ref="AF63:AF67"/>
    <mergeCell ref="O84:O87"/>
    <mergeCell ref="X80:X83"/>
    <mergeCell ref="Q84:Q87"/>
    <mergeCell ref="R84:R87"/>
    <mergeCell ref="T84:T87"/>
    <mergeCell ref="U84:U87"/>
    <mergeCell ref="W84:W87"/>
    <mergeCell ref="R80:R83"/>
    <mergeCell ref="T80:T83"/>
    <mergeCell ref="U59:U62"/>
    <mergeCell ref="AF59:AF62"/>
    <mergeCell ref="W80:W83"/>
    <mergeCell ref="AH59:AH62"/>
    <mergeCell ref="AJ59:AJ62"/>
    <mergeCell ref="AM59:AM62"/>
    <mergeCell ref="X72:X75"/>
    <mergeCell ref="Z72:Z75"/>
    <mergeCell ref="X68:X71"/>
    <mergeCell ref="AC63:AC67"/>
    <mergeCell ref="W46:W49"/>
    <mergeCell ref="X46:X49"/>
    <mergeCell ref="Z46:Z49"/>
    <mergeCell ref="AA46:AA49"/>
    <mergeCell ref="A59:A62"/>
    <mergeCell ref="B59:B62"/>
    <mergeCell ref="F59:F62"/>
    <mergeCell ref="H59:H62"/>
    <mergeCell ref="R59:R62"/>
    <mergeCell ref="T59:T62"/>
    <mergeCell ref="F46:F49"/>
    <mergeCell ref="H46:H49"/>
    <mergeCell ref="I46:I49"/>
    <mergeCell ref="K46:K49"/>
    <mergeCell ref="L46:L49"/>
    <mergeCell ref="N46:N49"/>
    <mergeCell ref="AC29:AC32"/>
    <mergeCell ref="AD29:AD32"/>
    <mergeCell ref="AF29:AF32"/>
    <mergeCell ref="AH29:AH32"/>
    <mergeCell ref="AM33:AM36"/>
    <mergeCell ref="AM29:AM32"/>
    <mergeCell ref="AH33:AH36"/>
    <mergeCell ref="AF33:AF36"/>
    <mergeCell ref="R29:R32"/>
    <mergeCell ref="T29:T32"/>
    <mergeCell ref="W29:W32"/>
    <mergeCell ref="X29:X32"/>
    <mergeCell ref="Z29:Z32"/>
    <mergeCell ref="AA29:AA32"/>
    <mergeCell ref="Q29:Q32"/>
    <mergeCell ref="I29:I32"/>
    <mergeCell ref="K29:K32"/>
    <mergeCell ref="L29:L32"/>
    <mergeCell ref="N29:N32"/>
    <mergeCell ref="A29:A32"/>
    <mergeCell ref="B29:B32"/>
    <mergeCell ref="F29:F32"/>
    <mergeCell ref="H29:H32"/>
    <mergeCell ref="AH24:AH28"/>
    <mergeCell ref="AM24:AM28"/>
    <mergeCell ref="O29:O32"/>
    <mergeCell ref="AA33:AA36"/>
    <mergeCell ref="AC33:AC36"/>
    <mergeCell ref="AD33:AD36"/>
    <mergeCell ref="Q33:Q36"/>
    <mergeCell ref="R33:R36"/>
    <mergeCell ref="T33:T36"/>
    <mergeCell ref="Z33:Z36"/>
    <mergeCell ref="X24:X28"/>
    <mergeCell ref="Z24:Z28"/>
    <mergeCell ref="AA24:AA28"/>
    <mergeCell ref="AC24:AC28"/>
    <mergeCell ref="AD24:AD28"/>
    <mergeCell ref="AF24:AF28"/>
    <mergeCell ref="AH15:AH18"/>
    <mergeCell ref="AM15:AM18"/>
    <mergeCell ref="A24:A28"/>
    <mergeCell ref="B24:B28"/>
    <mergeCell ref="F24:F28"/>
    <mergeCell ref="H24:H28"/>
    <mergeCell ref="I24:I28"/>
    <mergeCell ref="K24:K28"/>
    <mergeCell ref="L24:L28"/>
    <mergeCell ref="N24:N28"/>
    <mergeCell ref="X15:X18"/>
    <mergeCell ref="Z15:Z18"/>
    <mergeCell ref="AA15:AA18"/>
    <mergeCell ref="AC15:AC18"/>
    <mergeCell ref="AD15:AD18"/>
    <mergeCell ref="AF15:AF18"/>
    <mergeCell ref="O15:O18"/>
    <mergeCell ref="Q15:Q18"/>
    <mergeCell ref="R15:R18"/>
    <mergeCell ref="T15:T18"/>
    <mergeCell ref="U15:U18"/>
    <mergeCell ref="W15:W18"/>
    <mergeCell ref="L15:L18"/>
    <mergeCell ref="B33:B36"/>
    <mergeCell ref="F33:F36"/>
    <mergeCell ref="H19:H23"/>
    <mergeCell ref="I19:I23"/>
    <mergeCell ref="K19:K23"/>
    <mergeCell ref="F19:F23"/>
    <mergeCell ref="A15:A18"/>
    <mergeCell ref="B15:B18"/>
    <mergeCell ref="F15:F18"/>
    <mergeCell ref="H15:H18"/>
    <mergeCell ref="I15:I18"/>
    <mergeCell ref="K15:K18"/>
    <mergeCell ref="O24:O28"/>
    <mergeCell ref="N19:N23"/>
    <mergeCell ref="O19:O23"/>
    <mergeCell ref="H33:H36"/>
    <mergeCell ref="I33:I36"/>
    <mergeCell ref="K33:K36"/>
    <mergeCell ref="L33:L36"/>
    <mergeCell ref="N33:N36"/>
    <mergeCell ref="O33:O36"/>
    <mergeCell ref="L19:L23"/>
    <mergeCell ref="W123:Z123"/>
    <mergeCell ref="W121:Z121"/>
    <mergeCell ref="AD50:AD53"/>
    <mergeCell ref="AF50:AF53"/>
    <mergeCell ref="AA96:AA99"/>
    <mergeCell ref="AC96:AC99"/>
    <mergeCell ref="AA68:AA71"/>
    <mergeCell ref="AC68:AC71"/>
    <mergeCell ref="W59:W62"/>
    <mergeCell ref="X59:X62"/>
    <mergeCell ref="W37:W41"/>
    <mergeCell ref="Q19:Q23"/>
    <mergeCell ref="R19:R23"/>
    <mergeCell ref="U19:U23"/>
    <mergeCell ref="W24:W28"/>
    <mergeCell ref="Q24:Q28"/>
    <mergeCell ref="R24:R28"/>
    <mergeCell ref="T24:T28"/>
    <mergeCell ref="U24:U28"/>
    <mergeCell ref="U33:U36"/>
    <mergeCell ref="W42:W45"/>
    <mergeCell ref="AM4:AM5"/>
    <mergeCell ref="AM6:AM9"/>
    <mergeCell ref="AM10:AM14"/>
    <mergeCell ref="T42:T45"/>
    <mergeCell ref="U42:U45"/>
    <mergeCell ref="T19:T23"/>
    <mergeCell ref="U29:U32"/>
    <mergeCell ref="W33:W36"/>
    <mergeCell ref="X33:X36"/>
    <mergeCell ref="L37:L41"/>
    <mergeCell ref="U46:U49"/>
    <mergeCell ref="AM37:AM41"/>
    <mergeCell ref="A54:A58"/>
    <mergeCell ref="I76:I79"/>
    <mergeCell ref="K68:K71"/>
    <mergeCell ref="L68:L71"/>
    <mergeCell ref="K76:K79"/>
    <mergeCell ref="L76:L79"/>
    <mergeCell ref="A63:A67"/>
    <mergeCell ref="I54:I58"/>
    <mergeCell ref="I59:I62"/>
    <mergeCell ref="A19:A23"/>
    <mergeCell ref="A42:A45"/>
    <mergeCell ref="A37:A41"/>
    <mergeCell ref="R42:R45"/>
    <mergeCell ref="R37:R41"/>
    <mergeCell ref="K42:K45"/>
    <mergeCell ref="L42:L45"/>
    <mergeCell ref="N42:N45"/>
    <mergeCell ref="I63:I67"/>
    <mergeCell ref="I42:I45"/>
    <mergeCell ref="AD19:AD23"/>
    <mergeCell ref="U63:U67"/>
    <mergeCell ref="X42:X45"/>
    <mergeCell ref="W19:W23"/>
    <mergeCell ref="X19:X23"/>
    <mergeCell ref="W63:W67"/>
    <mergeCell ref="X63:X67"/>
    <mergeCell ref="K63:K67"/>
    <mergeCell ref="X37:X41"/>
    <mergeCell ref="Z37:Z41"/>
    <mergeCell ref="Q46:Q49"/>
    <mergeCell ref="R46:R49"/>
    <mergeCell ref="T46:T49"/>
    <mergeCell ref="A50:A53"/>
    <mergeCell ref="F50:F53"/>
    <mergeCell ref="H50:H53"/>
    <mergeCell ref="I50:I53"/>
    <mergeCell ref="O42:O45"/>
    <mergeCell ref="O63:O67"/>
    <mergeCell ref="Q63:Q67"/>
    <mergeCell ref="U37:U41"/>
    <mergeCell ref="T37:T41"/>
    <mergeCell ref="T63:T67"/>
    <mergeCell ref="Q37:Q41"/>
    <mergeCell ref="O46:O49"/>
    <mergeCell ref="O54:O58"/>
    <mergeCell ref="O37:O41"/>
    <mergeCell ref="Q42:Q45"/>
    <mergeCell ref="I37:I41"/>
    <mergeCell ref="K37:K41"/>
    <mergeCell ref="AA42:AA45"/>
    <mergeCell ref="T50:T53"/>
    <mergeCell ref="U50:U53"/>
    <mergeCell ref="R50:R53"/>
    <mergeCell ref="Q50:Q53"/>
    <mergeCell ref="O50:O53"/>
    <mergeCell ref="N37:N41"/>
    <mergeCell ref="Z42:Z45"/>
    <mergeCell ref="X54:X58"/>
    <mergeCell ref="Z54:Z58"/>
    <mergeCell ref="Z50:Z53"/>
    <mergeCell ref="X50:X53"/>
    <mergeCell ref="U54:U58"/>
    <mergeCell ref="W50:W53"/>
    <mergeCell ref="AF37:AF41"/>
    <mergeCell ref="AD42:AD45"/>
    <mergeCell ref="AC37:AC41"/>
    <mergeCell ref="AD46:AD49"/>
    <mergeCell ref="AF46:AF49"/>
    <mergeCell ref="L63:L67"/>
    <mergeCell ref="R63:R67"/>
    <mergeCell ref="AA37:AA41"/>
    <mergeCell ref="AA63:AA67"/>
    <mergeCell ref="AA50:AA53"/>
    <mergeCell ref="AA59:AA62"/>
    <mergeCell ref="AC59:AC62"/>
    <mergeCell ref="Z68:Z71"/>
    <mergeCell ref="AC42:AC45"/>
    <mergeCell ref="AC46:AC49"/>
    <mergeCell ref="AD37:AD41"/>
    <mergeCell ref="Z63:Z67"/>
    <mergeCell ref="AD63:AD67"/>
    <mergeCell ref="AC88:AC91"/>
    <mergeCell ref="AD88:AD91"/>
    <mergeCell ref="AD80:AD83"/>
    <mergeCell ref="AD84:AD87"/>
    <mergeCell ref="AA72:AA75"/>
    <mergeCell ref="AC72:AC75"/>
    <mergeCell ref="AC80:AC83"/>
    <mergeCell ref="AA80:AA83"/>
    <mergeCell ref="AC76:AC79"/>
    <mergeCell ref="AA88:AA91"/>
    <mergeCell ref="X96:X99"/>
    <mergeCell ref="Z96:Z99"/>
    <mergeCell ref="Z76:Z79"/>
    <mergeCell ref="X76:X79"/>
    <mergeCell ref="X92:X95"/>
    <mergeCell ref="X84:X87"/>
    <mergeCell ref="X88:X91"/>
    <mergeCell ref="Z88:Z91"/>
    <mergeCell ref="Z80:Z83"/>
    <mergeCell ref="AC54:AC58"/>
    <mergeCell ref="AM42:AM45"/>
    <mergeCell ref="AM63:AM67"/>
    <mergeCell ref="U68:U71"/>
    <mergeCell ref="AC50:AC53"/>
    <mergeCell ref="AA54:AA58"/>
    <mergeCell ref="AM50:AM53"/>
    <mergeCell ref="AM54:AM58"/>
    <mergeCell ref="AD59:AD62"/>
    <mergeCell ref="Z59:Z62"/>
    <mergeCell ref="AC19:AC23"/>
    <mergeCell ref="AF19:AF23"/>
    <mergeCell ref="W68:W71"/>
    <mergeCell ref="AF42:AF45"/>
    <mergeCell ref="AM72:AM75"/>
    <mergeCell ref="AD72:AD75"/>
    <mergeCell ref="AL72:AL75"/>
    <mergeCell ref="AF54:AF58"/>
    <mergeCell ref="AF72:AF75"/>
    <mergeCell ref="W72:W75"/>
    <mergeCell ref="T54:T58"/>
    <mergeCell ref="U10:U14"/>
    <mergeCell ref="AD54:AD58"/>
    <mergeCell ref="W54:W58"/>
    <mergeCell ref="X10:X14"/>
    <mergeCell ref="AA10:AA14"/>
    <mergeCell ref="AD10:AD14"/>
    <mergeCell ref="AC10:AC14"/>
    <mergeCell ref="Z19:Z23"/>
    <mergeCell ref="AA19:AA23"/>
    <mergeCell ref="Q72:Q75"/>
    <mergeCell ref="R54:R58"/>
    <mergeCell ref="O59:O62"/>
    <mergeCell ref="Q59:Q62"/>
    <mergeCell ref="O72:O75"/>
    <mergeCell ref="T76:T79"/>
    <mergeCell ref="R76:R79"/>
    <mergeCell ref="Q54:Q58"/>
    <mergeCell ref="T72:T75"/>
    <mergeCell ref="R68:R71"/>
    <mergeCell ref="H68:H71"/>
    <mergeCell ref="B54:B58"/>
    <mergeCell ref="H54:H58"/>
    <mergeCell ref="F72:F75"/>
    <mergeCell ref="B72:B75"/>
    <mergeCell ref="F54:F58"/>
    <mergeCell ref="F63:F67"/>
    <mergeCell ref="H63:H67"/>
    <mergeCell ref="L54:L58"/>
    <mergeCell ref="K72:K75"/>
    <mergeCell ref="N72:N75"/>
    <mergeCell ref="N59:N62"/>
    <mergeCell ref="K59:K62"/>
    <mergeCell ref="L59:L62"/>
    <mergeCell ref="N63:N67"/>
    <mergeCell ref="N54:N58"/>
    <mergeCell ref="W76:W79"/>
    <mergeCell ref="U76:U79"/>
    <mergeCell ref="T68:T71"/>
    <mergeCell ref="AM92:AM95"/>
    <mergeCell ref="AM88:AM91"/>
    <mergeCell ref="AM76:AM79"/>
    <mergeCell ref="AD68:AD71"/>
    <mergeCell ref="AF68:AF71"/>
    <mergeCell ref="AF80:AF83"/>
    <mergeCell ref="AF84:AF87"/>
    <mergeCell ref="AD96:AD99"/>
    <mergeCell ref="U92:U95"/>
    <mergeCell ref="AL92:AL95"/>
    <mergeCell ref="AA92:AA95"/>
    <mergeCell ref="AC92:AC95"/>
    <mergeCell ref="W96:W99"/>
    <mergeCell ref="AF96:AF99"/>
    <mergeCell ref="AD92:AD95"/>
    <mergeCell ref="AF92:AF95"/>
    <mergeCell ref="Z92:Z95"/>
    <mergeCell ref="AK4:AK5"/>
    <mergeCell ref="AL4:AL5"/>
    <mergeCell ref="AL96:AL99"/>
    <mergeCell ref="AL100:AL103"/>
    <mergeCell ref="AL88:AL91"/>
    <mergeCell ref="AL6:AL9"/>
    <mergeCell ref="A4:A5"/>
    <mergeCell ref="B4:B5"/>
    <mergeCell ref="AA5:AC5"/>
    <mergeCell ref="X5:Z5"/>
    <mergeCell ref="U5:W5"/>
    <mergeCell ref="I5:K5"/>
    <mergeCell ref="L5:N5"/>
    <mergeCell ref="AG5:AH5"/>
    <mergeCell ref="AI5:AJ5"/>
    <mergeCell ref="O5:Q5"/>
    <mergeCell ref="C4:C5"/>
    <mergeCell ref="E4:E5"/>
    <mergeCell ref="D4:D5"/>
    <mergeCell ref="AD5:AF5"/>
    <mergeCell ref="F4:AJ4"/>
    <mergeCell ref="R5:T5"/>
    <mergeCell ref="F5:H5"/>
    <mergeCell ref="B96:B99"/>
    <mergeCell ref="B76:B79"/>
    <mergeCell ref="A33:A36"/>
    <mergeCell ref="A80:A83"/>
    <mergeCell ref="A88:A91"/>
    <mergeCell ref="F96:F99"/>
    <mergeCell ref="A72:A75"/>
    <mergeCell ref="A96:A99"/>
    <mergeCell ref="A68:A71"/>
    <mergeCell ref="A46:A49"/>
    <mergeCell ref="B6:B9"/>
    <mergeCell ref="B19:B23"/>
    <mergeCell ref="B92:B95"/>
    <mergeCell ref="B50:B53"/>
    <mergeCell ref="B68:B71"/>
    <mergeCell ref="B10:B14"/>
    <mergeCell ref="B37:B41"/>
    <mergeCell ref="B80:B83"/>
    <mergeCell ref="B42:B45"/>
    <mergeCell ref="B46:B49"/>
    <mergeCell ref="I96:I99"/>
    <mergeCell ref="K96:K99"/>
    <mergeCell ref="L96:L99"/>
    <mergeCell ref="A76:A79"/>
    <mergeCell ref="A92:A95"/>
    <mergeCell ref="I72:I75"/>
    <mergeCell ref="H72:H75"/>
    <mergeCell ref="F92:F95"/>
    <mergeCell ref="H92:H95"/>
    <mergeCell ref="I92:I95"/>
    <mergeCell ref="U96:U99"/>
    <mergeCell ref="U72:U75"/>
    <mergeCell ref="R72:R75"/>
    <mergeCell ref="N76:N79"/>
    <mergeCell ref="O76:O79"/>
    <mergeCell ref="Q76:Q79"/>
    <mergeCell ref="Q80:Q83"/>
    <mergeCell ref="Q96:Q99"/>
    <mergeCell ref="T96:T99"/>
    <mergeCell ref="R96:R99"/>
    <mergeCell ref="AD76:AD79"/>
    <mergeCell ref="AF88:AF91"/>
    <mergeCell ref="F80:F83"/>
    <mergeCell ref="H80:H83"/>
    <mergeCell ref="I80:I83"/>
    <mergeCell ref="K80:K83"/>
    <mergeCell ref="L80:L83"/>
    <mergeCell ref="N80:N83"/>
    <mergeCell ref="O80:O83"/>
    <mergeCell ref="K88:K91"/>
    <mergeCell ref="U88:U91"/>
    <mergeCell ref="F88:F91"/>
    <mergeCell ref="H88:H91"/>
    <mergeCell ref="W88:W91"/>
    <mergeCell ref="N88:N91"/>
    <mergeCell ref="O88:O91"/>
    <mergeCell ref="R88:R91"/>
    <mergeCell ref="T88:T91"/>
    <mergeCell ref="L88:L91"/>
    <mergeCell ref="K92:K95"/>
    <mergeCell ref="W92:W95"/>
    <mergeCell ref="O92:O95"/>
    <mergeCell ref="Q92:Q95"/>
    <mergeCell ref="R92:R95"/>
    <mergeCell ref="T92:T95"/>
    <mergeCell ref="K100:K103"/>
    <mergeCell ref="L100:L103"/>
    <mergeCell ref="A100:A103"/>
    <mergeCell ref="B100:B103"/>
    <mergeCell ref="F100:F103"/>
    <mergeCell ref="H100:H103"/>
    <mergeCell ref="U100:U103"/>
    <mergeCell ref="W100:W103"/>
    <mergeCell ref="X100:X103"/>
    <mergeCell ref="Z100:Z103"/>
    <mergeCell ref="AA100:AA103"/>
    <mergeCell ref="R100:R103"/>
    <mergeCell ref="T100:T103"/>
    <mergeCell ref="AA108:AA111"/>
    <mergeCell ref="AC108:AC111"/>
    <mergeCell ref="AD108:AD111"/>
    <mergeCell ref="AL15:AL23"/>
    <mergeCell ref="AC100:AC103"/>
    <mergeCell ref="AD100:AD103"/>
    <mergeCell ref="AF100:AF103"/>
    <mergeCell ref="AF76:AF79"/>
    <mergeCell ref="AL76:AL79"/>
    <mergeCell ref="AA76:AA79"/>
    <mergeCell ref="AF6:AF9"/>
    <mergeCell ref="AF10:AF14"/>
    <mergeCell ref="AC6:AC9"/>
    <mergeCell ref="Z6:Z9"/>
    <mergeCell ref="X6:X9"/>
    <mergeCell ref="AA6:AA9"/>
    <mergeCell ref="Z10:Z14"/>
    <mergeCell ref="AD6:AD9"/>
    <mergeCell ref="R6:R9"/>
    <mergeCell ref="Q6:Q9"/>
    <mergeCell ref="I6:I9"/>
    <mergeCell ref="K6:K9"/>
    <mergeCell ref="N6:N9"/>
    <mergeCell ref="O6:O9"/>
    <mergeCell ref="A6:A9"/>
    <mergeCell ref="L6:L9"/>
    <mergeCell ref="B88:B91"/>
    <mergeCell ref="K50:K53"/>
    <mergeCell ref="A10:A14"/>
    <mergeCell ref="K10:K14"/>
    <mergeCell ref="I68:I71"/>
    <mergeCell ref="K54:K58"/>
    <mergeCell ref="L50:L53"/>
    <mergeCell ref="F37:F41"/>
    <mergeCell ref="H121:I121"/>
    <mergeCell ref="F6:F9"/>
    <mergeCell ref="H6:H9"/>
    <mergeCell ref="B63:B67"/>
    <mergeCell ref="F76:F79"/>
    <mergeCell ref="I88:I91"/>
    <mergeCell ref="H37:H41"/>
    <mergeCell ref="H42:H45"/>
    <mergeCell ref="F42:F45"/>
    <mergeCell ref="H96:H99"/>
    <mergeCell ref="B123:D123"/>
    <mergeCell ref="H123:I123"/>
    <mergeCell ref="H10:H14"/>
    <mergeCell ref="I10:I14"/>
    <mergeCell ref="I100:I103"/>
    <mergeCell ref="H76:H79"/>
    <mergeCell ref="F10:F14"/>
    <mergeCell ref="F68:F71"/>
    <mergeCell ref="I104:I107"/>
    <mergeCell ref="B121:D121"/>
    <mergeCell ref="L10:L14"/>
    <mergeCell ref="O100:O103"/>
    <mergeCell ref="Q88:Q91"/>
    <mergeCell ref="N100:N103"/>
    <mergeCell ref="L92:L95"/>
    <mergeCell ref="N92:N95"/>
    <mergeCell ref="Q100:Q103"/>
    <mergeCell ref="N68:N71"/>
    <mergeCell ref="N96:N99"/>
    <mergeCell ref="L72:L75"/>
    <mergeCell ref="O108:O111"/>
    <mergeCell ref="Q108:Q111"/>
    <mergeCell ref="O96:O99"/>
    <mergeCell ref="Q104:Q107"/>
    <mergeCell ref="N10:N14"/>
    <mergeCell ref="Q10:Q14"/>
    <mergeCell ref="N50:N53"/>
    <mergeCell ref="N15:N18"/>
    <mergeCell ref="O68:O71"/>
    <mergeCell ref="Q68:Q71"/>
    <mergeCell ref="A1:AM1"/>
    <mergeCell ref="A2:AM2"/>
    <mergeCell ref="A3:AM3"/>
    <mergeCell ref="O10:O14"/>
    <mergeCell ref="R10:R14"/>
    <mergeCell ref="T6:T9"/>
    <mergeCell ref="W6:W9"/>
    <mergeCell ref="U6:U9"/>
    <mergeCell ref="T10:T14"/>
    <mergeCell ref="W10:W14"/>
  </mergeCells>
  <printOptions/>
  <pageMargins left="0.24" right="0.16" top="0.4" bottom="0.22" header="0.24" footer="0.2"/>
  <pageSetup horizontalDpi="300" verticalDpi="300" orientation="landscape" pageOrder="overThenDown" paperSize="9" scale="62" r:id="rId1"/>
  <rowBreaks count="2" manualBreakCount="2">
    <brk id="53" max="38" man="1"/>
    <brk id="10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2010-12-10T08:42:00Z</cp:lastPrinted>
  <dcterms:created xsi:type="dcterms:W3CDTF">2010-05-10T16:09:01Z</dcterms:created>
  <dcterms:modified xsi:type="dcterms:W3CDTF">2012-08-11T22:32:26Z</dcterms:modified>
  <cp:category/>
  <cp:version/>
  <cp:contentType/>
  <cp:contentStatus/>
</cp:coreProperties>
</file>